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90" yWindow="90" windowWidth="22935" windowHeight="9480" tabRatio="879"/>
  </bookViews>
  <sheets>
    <sheet name="Прил.1 Доходы бюджета" sheetId="4" r:id="rId1"/>
    <sheet name="Прил.2 Расходы бюджета" sheetId="5" r:id="rId2"/>
    <sheet name="Прил. 3 Расходы бюджета" sheetId="6" r:id="rId3"/>
    <sheet name="Прил.4 Ведомственная" sheetId="7" r:id="rId4"/>
    <sheet name="Прил.5 Источники" sheetId="8" r:id="rId5"/>
    <sheet name="Прил.6 Программы" sheetId="9" r:id="rId6"/>
    <sheet name="Приложение 7 МБТ из субъектов" sheetId="15" r:id="rId7"/>
    <sheet name="Приложение 8 МБТ" sheetId="16" r:id="rId8"/>
  </sheets>
  <definedNames>
    <definedName name="_xlnm.Print_Titles" localSheetId="7">'Приложение 8 МБТ'!$9:$9</definedName>
    <definedName name="_xlnm.Print_Area" localSheetId="2">'Прил. 3 Расходы бюджета'!$A$1:$F$143</definedName>
    <definedName name="_xlnm.Print_Area" localSheetId="0">'Прил.1 Доходы бюджета'!$A$1:$C$41</definedName>
    <definedName name="_xlnm.Print_Area" localSheetId="1">'Прил.2 Расходы бюджета'!$A$1:$C$37</definedName>
    <definedName name="_xlnm.Print_Area" localSheetId="3">'Прил.4 Ведомственная'!$A$1:$C$12</definedName>
    <definedName name="_xlnm.Print_Area" localSheetId="5">'Прил.6 Программы'!$A$1:$C$26</definedName>
    <definedName name="_xlnm.Print_Area" localSheetId="6">'Приложение 7 МБТ из субъектов'!$A$1:$C$14</definedName>
  </definedNames>
  <calcPr calcId="145621"/>
</workbook>
</file>

<file path=xl/calcChain.xml><?xml version="1.0" encoding="utf-8"?>
<calcChain xmlns="http://schemas.openxmlformats.org/spreadsheetml/2006/main">
  <c r="C14" i="15" l="1"/>
  <c r="B18" i="9"/>
  <c r="F87" i="6"/>
  <c r="F91" i="6"/>
  <c r="F90" i="6" s="1"/>
  <c r="F76" i="6"/>
  <c r="F51" i="6"/>
  <c r="F50" i="6" s="1"/>
  <c r="F49" i="6" s="1"/>
  <c r="F86" i="6" l="1"/>
  <c r="F85" i="6" s="1"/>
  <c r="F89" i="6"/>
  <c r="F84" i="6" l="1"/>
  <c r="C18" i="9"/>
  <c r="C36" i="4"/>
  <c r="B17" i="9" l="1"/>
  <c r="F81" i="6"/>
  <c r="F79" i="6" s="1"/>
  <c r="C21" i="5"/>
  <c r="C17" i="9" l="1"/>
  <c r="F78" i="6"/>
  <c r="C11" i="7"/>
  <c r="C10" i="5"/>
  <c r="F19" i="6"/>
  <c r="F18" i="6" s="1"/>
  <c r="F113" i="6"/>
  <c r="F96" i="6"/>
  <c r="G17" i="16" l="1"/>
  <c r="G10" i="16" s="1"/>
  <c r="F135" i="6" l="1"/>
  <c r="C33" i="5"/>
  <c r="F132" i="6" l="1"/>
  <c r="F131" i="6" s="1"/>
  <c r="F134" i="6"/>
  <c r="F133" i="6" s="1"/>
  <c r="C24" i="9" s="1"/>
  <c r="F99" i="6" l="1"/>
  <c r="C15" i="4" l="1"/>
  <c r="F44" i="6" l="1"/>
  <c r="B15" i="9" l="1"/>
  <c r="B25" i="9"/>
  <c r="B23" i="9"/>
  <c r="B22" i="9"/>
  <c r="B21" i="9"/>
  <c r="B20" i="9"/>
  <c r="B16" i="9"/>
  <c r="B14" i="9"/>
  <c r="F15" i="6"/>
  <c r="F30" i="6"/>
  <c r="F22" i="6"/>
  <c r="F35" i="6"/>
  <c r="F39" i="6"/>
  <c r="F54" i="6"/>
  <c r="F53" i="6" s="1"/>
  <c r="F138" i="6"/>
  <c r="F126" i="6"/>
  <c r="F120" i="6"/>
  <c r="F93" i="6"/>
  <c r="F141" i="6"/>
  <c r="F129" i="6"/>
  <c r="F123" i="6"/>
  <c r="F122" i="6" s="1"/>
  <c r="F121" i="6" s="1"/>
  <c r="C22" i="9" s="1"/>
  <c r="F117" i="6"/>
  <c r="F116" i="6" s="1"/>
  <c r="F115" i="6" s="1"/>
  <c r="C19" i="9" s="1"/>
  <c r="F112" i="6"/>
  <c r="F111" i="6" s="1"/>
  <c r="F102" i="6"/>
  <c r="F104" i="6"/>
  <c r="F94" i="6"/>
  <c r="F64" i="6"/>
  <c r="F47" i="6"/>
  <c r="F43" i="6" s="1"/>
  <c r="F106" i="6" l="1"/>
  <c r="F83" i="6" s="1"/>
  <c r="F21" i="6"/>
  <c r="F37" i="6"/>
  <c r="F38" i="6"/>
  <c r="F14" i="6"/>
  <c r="F98" i="6"/>
  <c r="F97" i="6" s="1"/>
  <c r="C20" i="9" s="1"/>
  <c r="C21" i="9"/>
  <c r="F140" i="6"/>
  <c r="F128" i="6"/>
  <c r="F119" i="6"/>
  <c r="F109" i="6"/>
  <c r="F108" i="6" s="1"/>
  <c r="F107" i="6" s="1"/>
  <c r="F74" i="6"/>
  <c r="F71" i="6" s="1"/>
  <c r="F66" i="6"/>
  <c r="F63" i="6" s="1"/>
  <c r="F57" i="6"/>
  <c r="F56" i="6" s="1"/>
  <c r="F55" i="6" s="1"/>
  <c r="F42" i="6"/>
  <c r="F41" i="6" s="1"/>
  <c r="F33" i="6"/>
  <c r="F32" i="6" s="1"/>
  <c r="C35" i="4"/>
  <c r="C33" i="4"/>
  <c r="C31" i="4"/>
  <c r="C28" i="4"/>
  <c r="C26" i="4" s="1"/>
  <c r="C24" i="4"/>
  <c r="C13" i="4"/>
  <c r="C14" i="9" l="1"/>
  <c r="F11" i="6"/>
  <c r="F13" i="6"/>
  <c r="F12" i="6" s="1"/>
  <c r="C12" i="4"/>
  <c r="F70" i="6"/>
  <c r="C16" i="9" s="1"/>
  <c r="F62" i="6"/>
  <c r="C15" i="9" s="1"/>
  <c r="F137" i="6"/>
  <c r="F139" i="6"/>
  <c r="C25" i="9" s="1"/>
  <c r="F125" i="6"/>
  <c r="F127" i="6"/>
  <c r="C23" i="9" s="1"/>
  <c r="C41" i="4" l="1"/>
  <c r="C17" i="8" s="1"/>
  <c r="C26" i="9"/>
  <c r="F69" i="6"/>
  <c r="F68" i="6" s="1"/>
  <c r="F61" i="6"/>
  <c r="F60" i="6" s="1"/>
  <c r="F143" i="6" l="1"/>
  <c r="C35" i="5"/>
  <c r="C31" i="5"/>
  <c r="C29" i="5"/>
  <c r="C24" i="5"/>
  <c r="C19" i="5"/>
  <c r="C17" i="5"/>
  <c r="C37" i="5" l="1"/>
  <c r="C18" i="8" l="1"/>
  <c r="C16" i="8" s="1"/>
  <c r="C19" i="8" s="1"/>
  <c r="C10" i="7"/>
  <c r="C12" i="7" s="1"/>
</calcChain>
</file>

<file path=xl/sharedStrings.xml><?xml version="1.0" encoding="utf-8"?>
<sst xmlns="http://schemas.openxmlformats.org/spreadsheetml/2006/main" count="506" uniqueCount="328">
  <si>
    <t>Каменниковского сельского поселения</t>
  </si>
  <si>
    <t>Наименование</t>
  </si>
  <si>
    <t>№ п/п</t>
  </si>
  <si>
    <t>Наименование доходов</t>
  </si>
  <si>
    <t>240 1 08 04020 01 1000 110</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</si>
  <si>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 (сумма платежа (перерасчеты, недоимка и задолженность по соответствующему платежу, в том числе по отмененному)</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</si>
  <si>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</si>
  <si>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</si>
  <si>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</si>
  <si>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</si>
  <si>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</si>
  <si>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</si>
  <si>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</si>
  <si>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</si>
  <si>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</si>
  <si>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100 1 03 00000 00 0000 000</t>
  </si>
  <si>
    <t>Налоги на товары (работы, услуги) реализуемые на территории РФ</t>
  </si>
  <si>
    <t>100 1 03 02230 01 0000 110</t>
  </si>
  <si>
    <t>Доходы от уплаты акцизов на дизельное топливо, зачисляемые в консолидированные бюджеты субъектов Российской Федерации</t>
  </si>
  <si>
    <t>100 1 03 02240 01 0000 110</t>
  </si>
  <si>
    <t>Доходы от уплаты акцизов на моторные масла для дизельных и (или) карбюраторных (инжекторных) двигателей, зачисляемые в консолидированные бюджеты субъектов Российской Федерации</t>
  </si>
  <si>
    <t>100 1 03 02250 01 0000 110</t>
  </si>
  <si>
    <t>Доходы от уплаты акцизов на автомобильный бензин, производимый на территории Российской Федерации, зачисляемые в консолидированные бюджеты субъектов Российской Федерации</t>
  </si>
  <si>
    <t>100 1 03 02260 01 0000 110</t>
  </si>
  <si>
    <t>Доходы от уплаты акцизов на прямогонный бензин, производимый на территории Российской Федерации, зачисляемые в консолидированные бюджеты субъектов Российской Федерации</t>
  </si>
  <si>
    <t>182 1 05 00000 00 0000 000</t>
  </si>
  <si>
    <t>Налоги на совокупный доход</t>
  </si>
  <si>
    <t>182 1 05 03010 01 1000 110</t>
  </si>
  <si>
    <t>Единый сельскохозяйственный налог</t>
  </si>
  <si>
    <t>182 1 06 00000 00 0000 000</t>
  </si>
  <si>
    <t>Налоги на имущество</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</si>
  <si>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</si>
  <si>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</si>
  <si>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</si>
  <si>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</si>
  <si>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</si>
  <si>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</si>
  <si>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</si>
  <si>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</si>
  <si>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000 1 08 00000 00 0000 000</t>
  </si>
  <si>
    <t>Государственная пошлина</t>
  </si>
  <si>
    <t>000 1 11 00000 00 0000 000</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</si>
  <si>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</si>
  <si>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</si>
  <si>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</si>
  <si>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</si>
  <si>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</si>
  <si>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000 2 02 00000 00 0000 000</t>
  </si>
  <si>
    <t>Безвозмездные поступления от других бюджетов бюджетной системы Российской Федерации</t>
  </si>
  <si>
    <t>Дотации бюджетам поселений на  выравнивание бюджетной обеспеченности</t>
  </si>
  <si>
    <t xml:space="preserve">Субвенции бюджетам сельских поселений на осуществление первичного воинского учета на территориях, где отсутствуют военные комиссариаты </t>
  </si>
  <si>
    <t>ВСЕГО:</t>
  </si>
  <si>
    <t>Р ПР</t>
  </si>
  <si>
    <t>01 00</t>
  </si>
  <si>
    <t>Общегосударственные вопросы</t>
  </si>
  <si>
    <t>01 02</t>
  </si>
  <si>
    <t>Функционирование высшего должностного лица субъекта Российской Федерации и местного самоуправления</t>
  </si>
  <si>
    <t>01 04</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</si>
  <si>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</si>
  <si>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01 06</t>
  </si>
  <si>
    <t>Обеспечение деятельности финансовых органов  и  органов финансового (финансово-бюджетного ) надзора</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</si>
  <si>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</si>
  <si>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</si>
  <si>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</si>
  <si>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</si>
  <si>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</si>
  <si>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</si>
  <si>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</si>
  <si>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</si>
  <si>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</si>
  <si>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</si>
  <si>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03 09</t>
  </si>
  <si>
    <t>04 00</t>
  </si>
  <si>
    <t>Национальная  экономика</t>
  </si>
  <si>
    <t xml:space="preserve">04 09 </t>
  </si>
  <si>
    <t>Дорожное хозяйство</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</si>
  <si>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</si>
  <si>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</si>
  <si>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</si>
  <si>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</si>
  <si>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</si>
  <si>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</si>
  <si>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</si>
  <si>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</si>
  <si>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</si>
  <si>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</si>
  <si>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</si>
  <si>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</si>
  <si>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</si>
  <si>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Молодежная политика и оздоровление детей</t>
  </si>
  <si>
    <t>08 00</t>
  </si>
  <si>
    <t>Культура, кинематография</t>
  </si>
  <si>
    <t>08 01</t>
  </si>
  <si>
    <t xml:space="preserve">Культура </t>
  </si>
  <si>
    <t>11 00</t>
  </si>
  <si>
    <t>Физическая культура и спорт</t>
  </si>
  <si>
    <t>11 02</t>
  </si>
  <si>
    <t>Массовый спорт</t>
  </si>
  <si>
    <t>Всего</t>
  </si>
  <si>
    <t>Раздел</t>
  </si>
  <si>
    <t>ПР</t>
  </si>
  <si>
    <t>КЦСР</t>
  </si>
  <si>
    <t>КВР</t>
  </si>
  <si>
    <t>01</t>
  </si>
  <si>
    <t>Функционирование высшего должностного лица субъекта РФ и органа местного самоуправления</t>
  </si>
  <si>
    <t>02</t>
  </si>
  <si>
    <t>Фонд оплаты труда государственных (муниципальных) органов и взносы по обязательному социальному страхованию</t>
  </si>
  <si>
    <t>121</t>
  </si>
  <si>
    <t>03</t>
  </si>
  <si>
    <t>Функционирование Правительства РФ, высших органов исполнительной власти субъектов Российской Федерации, местных администраций</t>
  </si>
  <si>
    <t>04</t>
  </si>
  <si>
    <t>Прочая закупка товаров, работ и услуг для обеспечения государственных (муниципальных) нужд</t>
  </si>
  <si>
    <t>Уплата налога на имущество организаций и земельного налога</t>
  </si>
  <si>
    <t>Уплата прочих налогов, сборов и иных платежей</t>
  </si>
  <si>
    <t>Иные межбюджетные трансферты</t>
  </si>
  <si>
    <t>06</t>
  </si>
  <si>
    <t>540</t>
  </si>
  <si>
    <t>11</t>
  </si>
  <si>
    <t>Резервные средства</t>
  </si>
  <si>
    <t>870</t>
  </si>
  <si>
    <t>Другие общегосударственные вопросы</t>
  </si>
  <si>
    <t>244</t>
  </si>
  <si>
    <t>Осуществление первичного воинского учета на территориях, где отсутствуют военные комиссариаты</t>
  </si>
  <si>
    <t>Предупреждение и ликвидация последствий чрезвычайных ситуаций природного и техногенного характера, гражданская оборона</t>
  </si>
  <si>
    <t>09</t>
  </si>
  <si>
    <t>Обеспечение пожарной безопасности</t>
  </si>
  <si>
    <t>Национальная экономика</t>
  </si>
  <si>
    <t>05</t>
  </si>
  <si>
    <t>Уличное освещение</t>
  </si>
  <si>
    <t>Организация и содержание мест захоронения</t>
  </si>
  <si>
    <t>иные межбюджетные трансферты</t>
  </si>
  <si>
    <t>Обеспечение мероприятий по капитальному ремонту, модернизации и содержанию бань</t>
  </si>
  <si>
    <t>07</t>
  </si>
  <si>
    <t>08</t>
  </si>
  <si>
    <t>Культура</t>
  </si>
  <si>
    <t>ИТОГО  РАСХОДОВ</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</si>
  <si>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</si>
  <si>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</si>
  <si>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</si>
  <si>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Бюджетные кредиты от других бюджетов бюджетной системы Российской Федерации</t>
  </si>
  <si>
    <t>240 01 03 00 00 00 0000 000</t>
  </si>
  <si>
    <t>2 000,000</t>
  </si>
  <si>
    <t>Получение кредитов от других бюджетов бюджетной системы Российской Федерации бюджетами поселений в валюте Российской Федерации (бюджетный кредит на финансирование целевых расходов)</t>
  </si>
  <si>
    <t>240 01 03 01 00 10 4610 710</t>
  </si>
  <si>
    <t>Погашение бюджетами поселений кредитов от других бюджетов бюджетной системы Российской Федерации в валюте Российской Федерации (бюджетный кредит на финансирование целевых расходов)</t>
  </si>
  <si>
    <t>240 01 03 01 00 10 4610 810</t>
  </si>
  <si>
    <t>240 01 05 00 00 00 0000 000</t>
  </si>
  <si>
    <t>240 01 05 02 01 10 0000 510</t>
  </si>
  <si>
    <t>240 01 05 02 01 10 0000 610</t>
  </si>
  <si>
    <t>Итого</t>
  </si>
  <si>
    <t>Код ГРБС</t>
  </si>
  <si>
    <t>Приложение  4</t>
  </si>
  <si>
    <t>Приложение  5</t>
  </si>
  <si>
    <t>Наименование главного распорядителя бюджетных средств</t>
  </si>
  <si>
    <t>Итого:</t>
  </si>
  <si>
    <t>129</t>
  </si>
  <si>
    <t xml:space="preserve">Фонд оплаты труда государственных (муниципальных) органов </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</si>
  <si>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</si>
  <si>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от 22.12.2015 года № 12</t>
  </si>
  <si>
    <t>853</t>
  </si>
  <si>
    <t>Уплата иных платежей</t>
  </si>
  <si>
    <t>50 1 00 20500</t>
  </si>
  <si>
    <t>50 1 00 20520</t>
  </si>
  <si>
    <t>50 2 00 20540</t>
  </si>
  <si>
    <t>50 1 00 51180</t>
  </si>
  <si>
    <t>50 1 00 20530</t>
  </si>
  <si>
    <t>к проекту решения Муниципального Совета</t>
  </si>
  <si>
    <t>100 1 03 02 230 01 0000 110</t>
  </si>
  <si>
    <t>100 1 03 02 240 01 0000 110</t>
  </si>
  <si>
    <t>100 1 03 02 250 01 0000 110</t>
  </si>
  <si>
    <t>Иные выплаты персоналу государственных (муниципальных) органов, за исключением фонда оплаты труда</t>
  </si>
  <si>
    <t>122</t>
  </si>
  <si>
    <t>50 1 00 20510</t>
  </si>
  <si>
    <t>Взносы на формирование фонда капитального ремонта помещений, находящихся в муниципальной собственности</t>
  </si>
  <si>
    <t>Перечень муниципальных программ Каменниковского сельского поселения Рыбинского муниципального района</t>
  </si>
  <si>
    <t>50 1 00 20540</t>
  </si>
  <si>
    <t>Обеспечение функционирования главы муниципального образования</t>
  </si>
  <si>
    <t>Обеспечение функционирования центрального аппарата</t>
  </si>
  <si>
    <t>50 1 00 20550</t>
  </si>
  <si>
    <t>Межбюджетные трансферты бюджету района из бюджета поселения на размещение муниципального заказа</t>
  </si>
  <si>
    <t>Межбюджетные трансферты бюджету района из бюджета поселения на казначейское исполнение бюджета</t>
  </si>
  <si>
    <t>Межбюджетные трансферты бюджету района из бюджета поселения на осуществление внешнего муниципального финансового контроля</t>
  </si>
  <si>
    <t>Резервный фонд местной администрации</t>
  </si>
  <si>
    <t>17 0 00 00000</t>
  </si>
  <si>
    <t>Муниципальная целевая программа «Развитие муниципальной службы в Каменниковском сельском поселении»</t>
  </si>
  <si>
    <t>17 1 00 00000</t>
  </si>
  <si>
    <t>17 1 00 20060</t>
  </si>
  <si>
    <t>Обучение сотрудников органов местного самоуправления</t>
  </si>
  <si>
    <t xml:space="preserve">17 1 00 20650 </t>
  </si>
  <si>
    <t>09 0 00 00000</t>
  </si>
  <si>
    <t>Муниципальная целевая программа «Мероприятия по защите населения и территории Каменниковского сельского поселения от чрезвычайных  ситуаций, обеспечение пожарной безопасности  и безопасности людей на водных объектах"</t>
  </si>
  <si>
    <t>09 1 00 20310</t>
  </si>
  <si>
    <t>09 1 00 00000</t>
  </si>
  <si>
    <t>Обеспечение защиты население и территории от ЧС</t>
  </si>
  <si>
    <t>09 1 00 20781</t>
  </si>
  <si>
    <t>Муниципальная программа "Развитие дорожного хозяйства в Каменниковском сельском поселении Рыбинского муниципального района"</t>
  </si>
  <si>
    <t>07 0 00 00000</t>
  </si>
  <si>
    <t>Муниципальная целевая программа «Меропрития в области дорожного хозяйства Каменниковского сельского поселения»</t>
  </si>
  <si>
    <t>07 1 00 00000</t>
  </si>
  <si>
    <t>Мероприятия в области дорожного хозяйства за счет средств бюджета поселения</t>
  </si>
  <si>
    <t>07 1 00 20280</t>
  </si>
  <si>
    <t>Мероприятия по финансированию дорожного хозяйства за счет средств бюджета района</t>
  </si>
  <si>
    <t>07 1 00 10240</t>
  </si>
  <si>
    <t>05 0 00 00000</t>
  </si>
  <si>
    <t>18 0 00 00000</t>
  </si>
  <si>
    <t>МЦП "Мероприятия по управлению и распоряжению имуществом, находящимся в муниципальной собсвенности Каменниковского сельского поселения"</t>
  </si>
  <si>
    <t>18 1 00 00000</t>
  </si>
  <si>
    <t>Мероприятия по управлению и распоряжению имуществом, находящимся в муниципальной собсвенности поселения</t>
  </si>
  <si>
    <t>18 1 00 20430</t>
  </si>
  <si>
    <t>Муниципальная программа "Управление муниципальным имуществом Каменниковского сельского поселения Рыбинского муниципального района"</t>
  </si>
  <si>
    <t>Муниципальная программа "Благоустройство Каменниковского сельского поселения Рыбинского муниципального района"</t>
  </si>
  <si>
    <t>19 0 00 000</t>
  </si>
  <si>
    <t xml:space="preserve">МЦП "Благоустройство территории Каменниковского сельского поселения" </t>
  </si>
  <si>
    <t>19 1 00 00000</t>
  </si>
  <si>
    <t>19 1 00 20010</t>
  </si>
  <si>
    <t>19 1 00 20020</t>
  </si>
  <si>
    <t xml:space="preserve">Прочие мероприятия по благоустройству </t>
  </si>
  <si>
    <t>19 1 00 20030</t>
  </si>
  <si>
    <t>Межбюджетные трансферты бюджету района из бюджета поселения на организацию деятельности комиссии по регулированию вопросов ЖКХ</t>
  </si>
  <si>
    <t>Муниципальная программа "Экономическое развитие в Каменниковском сельском поселении Рыбиснкого муниципального района"</t>
  </si>
  <si>
    <t>МЦП "Обеспечение качественными бытовыми услугами населения Каменниковского сельского поселения"</t>
  </si>
  <si>
    <t>12 2 00 20590</t>
  </si>
  <si>
    <t>18 1 00 20770</t>
  </si>
  <si>
    <t>Муниципальная программа "Молодежная политика и оздоровление детей"</t>
  </si>
  <si>
    <t>02 0 00 00000</t>
  </si>
  <si>
    <t xml:space="preserve">МЦП "Молодежная политика в Каменниковском сельском поселении" </t>
  </si>
  <si>
    <t>Межбюджетные трансферты бюджету района из бюджета поселеня на организацию мероприятий по работе с детьми и молодежью</t>
  </si>
  <si>
    <t>02 1 00 20140</t>
  </si>
  <si>
    <t>Муниципальная программа "Развитие культуры и туризма в каменниковском сельском поселении рыбинского муниципального района"</t>
  </si>
  <si>
    <t>10 0 00 00000</t>
  </si>
  <si>
    <t>10 1 00 00000</t>
  </si>
  <si>
    <t>Муниципальная целевая программа "Организация досуга и обеспечение жителей Каменниковского сельского поселения услугами организации культуры"</t>
  </si>
  <si>
    <t>Мероприятия в сфере культуры</t>
  </si>
  <si>
    <t>10 1 00 20340</t>
  </si>
  <si>
    <t>11 0 00 00000</t>
  </si>
  <si>
    <t>Муниципальная программа "Развитие физической культуры и спорта в Каменниковском сельском поселении Рыбинского муниципального района"</t>
  </si>
  <si>
    <t>Муниципальная целевая программа «Развитие физической культуры и спорта в Каменниковском сельском поселении Рыбинского муниципального района»</t>
  </si>
  <si>
    <t>11 1 00 00000</t>
  </si>
  <si>
    <t>Организация и проведение физкультурных и спортивно-массовых мероприятий</t>
  </si>
  <si>
    <t>11 1 00 20340</t>
  </si>
  <si>
    <t>Муниципальная программа "Эффективная власть в Каменниковском сельском поселении"</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</si>
  <si>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</si>
  <si>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240 2 02 35118 10 0000 151</t>
  </si>
  <si>
    <t>240 2 02 40014 10 0000 151</t>
  </si>
  <si>
    <t>130 2 02 15001 10 0000 151</t>
  </si>
  <si>
    <t>к решению Муниципального Совета</t>
  </si>
  <si>
    <r>
      <t>Предупреждение и ликвидация последствий чрезвычайных ситуаций природного и техногенного характера, гражданская оборона и правоохранительная деятельность</t>
    </r>
    <r>
      <rPr>
        <sz val="12"/>
        <rFont val="Times New Roman"/>
        <family val="1"/>
        <charset val="204"/>
      </rPr>
      <t xml:space="preserve"> </t>
    </r>
  </si>
  <si>
    <t>Развитие материально-технической базы</t>
  </si>
  <si>
    <t>100 1 03 02 260 01 0000 110</t>
  </si>
  <si>
    <t>Субсидии бюджетам сельских поселений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</si>
  <si>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10 00</t>
  </si>
  <si>
    <t>Социальная политика</t>
  </si>
  <si>
    <t>10 03</t>
  </si>
  <si>
    <t>Социальное обеспечение населения</t>
  </si>
  <si>
    <t>10</t>
  </si>
  <si>
    <t>05 2 00 L0200</t>
  </si>
  <si>
    <t>Приложение  1</t>
  </si>
  <si>
    <t>Приложение  7</t>
  </si>
  <si>
    <t>3617300</t>
  </si>
  <si>
    <t>1. 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</si>
  <si>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140</t>
  </si>
  <si>
    <t>Управление ЖКХ, транспорта и связи АРМР</t>
  </si>
  <si>
    <t>130</t>
  </si>
  <si>
    <t>Управление экономики и финансов АРМР</t>
  </si>
  <si>
    <t>120</t>
  </si>
  <si>
    <t>Администрация РМР</t>
  </si>
  <si>
    <t>127</t>
  </si>
  <si>
    <t>Управление по культуре, молодежи и спорту АРМР</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</si>
  <si>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</si>
  <si>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</si>
  <si>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Доходы бюджета Каменниковского сельского поселения  в соответствии  с классификацией доходов бюджетов Российской Федерации                                                                                                                                        на 2018 год</t>
  </si>
  <si>
    <t>2018 год</t>
  </si>
  <si>
    <t xml:space="preserve">Прочая закупка товаров, работ и услуг </t>
  </si>
  <si>
    <t>Прочая закупка товаров, работ и услуг</t>
  </si>
  <si>
    <t>05 2 00 00000</t>
  </si>
  <si>
    <t>02 1 00 00000</t>
  </si>
  <si>
    <t>МП "Обеспечение доступным и комфортным жильем населения Каменниковского сельского поселения"</t>
  </si>
  <si>
    <t xml:space="preserve">МЦП "Государственная поддержка молодых семей Каменниковского сельского поселения в приобретении (строительстве) жилья </t>
  </si>
  <si>
    <t>Функционирование законодательных (представительных) органов государственной власти и представительных органов муниципальных образований</t>
  </si>
  <si>
    <t>Обеспечение функционирования председателя представительного органа муниципального образования</t>
  </si>
  <si>
    <t>50 1 00 20560</t>
  </si>
  <si>
    <t>50 1 00 00000</t>
  </si>
  <si>
    <t>Обеспечение функционирования органов местного самоуправления</t>
  </si>
  <si>
    <t>50 2 00 00000</t>
  </si>
  <si>
    <t>Непрограмные расходы органов местного самоуправления не предусмотренные иными целевыми статьями расходов бюджетов поселений, по соотвествующим направлениям расходов</t>
  </si>
  <si>
    <t>50 0 00 00000</t>
  </si>
  <si>
    <t xml:space="preserve">Непрограмные расходы органов местного самоуправления </t>
  </si>
  <si>
    <t>12 0 00 00000</t>
  </si>
  <si>
    <t>12 2 00 00000</t>
  </si>
  <si>
    <t>01 03</t>
  </si>
  <si>
    <t>Ведомственная структура расходов  бюджета                                                                                                               Каменниковского сельского поселения на 2018 год</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</si>
  <si>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2018 год
</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</si>
  <si>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2018 год</t>
  </si>
  <si>
    <t>Приложение  8</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</si>
  <si>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</si>
  <si>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</si>
  <si>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</si>
  <si>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Источники внутреннего финансирования дефицита бюджета Каменниковского сельского поселения на 2018 год</t>
  </si>
  <si>
    <t>Сумма, планируемая на 2018 год</t>
  </si>
  <si>
    <t>МЦП "Государственна поддержка молодых семей Каменниковского сельского поселения в приобретении (строительстве) жилья"</t>
  </si>
  <si>
    <t xml:space="preserve">Объем межбюджетных транфертов, получаемых из других бюджетов бюджетной системы Российской Федерации на 2018 год </t>
  </si>
  <si>
    <t>Межбюджетные трансферты бюджету Рыбинского муниципального района Ярославской области муниципального района на 2018 год</t>
  </si>
  <si>
    <t>2018 год (руб.)</t>
  </si>
  <si>
    <t xml:space="preserve">                                   ИТОГО источников внутреннего финансирования</t>
  </si>
  <si>
    <t>04 12</t>
  </si>
  <si>
    <t>Другие вопросы в области национальной экономики</t>
  </si>
  <si>
    <t>12</t>
  </si>
  <si>
    <t>15 1 00 20400</t>
  </si>
  <si>
    <t xml:space="preserve">Мероприятия по землеустройству и землепользованию </t>
  </si>
  <si>
    <t>15 1 00 00000</t>
  </si>
  <si>
    <t>Муниципальная целевая программа «Меропрития по землеустройству и землепользованию в Каменниковском сельском поселении»</t>
  </si>
  <si>
    <t>Муниципальная программа "Развитие градостроительной деятельности в Каменниковском сельском поселении Рыбинского муниципального района"</t>
  </si>
  <si>
    <t>240 2 02 20041 10 0000 151</t>
  </si>
  <si>
    <t>Муниципальная целевая программа «Мероприятия по управлению и распоряжению имуществом Каменниковского сельского поселения»</t>
  </si>
  <si>
    <t>07 1 00 S2440</t>
  </si>
  <si>
    <t xml:space="preserve">Мероприятия по финансированию дорожного хозяйства </t>
  </si>
  <si>
    <t>Муниципальная программа "Обеспечение доступным и комфортным жильем населения Каменниковского сельского поселения Рыбинского муниципального района"</t>
  </si>
  <si>
    <t xml:space="preserve">МАП «Переселение граждан из аварийного жилищного фонда  Каменниковского сельского  поселения 
Рыбинского муниципального района с учетом необходимости развития малоэтажного жилищного строительства" 
</t>
  </si>
  <si>
    <t>05 1 00 00000</t>
  </si>
  <si>
    <t>Мероприятия по ликвидации жилищного фонда, признанного непригодным для проживания</t>
  </si>
  <si>
    <t>05 1 00 20690</t>
  </si>
  <si>
    <t>322</t>
  </si>
  <si>
    <t>Государственная поддержка молодых семей в приобретении (строительстве) жилья за счет средств бюджета поселения</t>
  </si>
  <si>
    <t>Субсидии гражданам на приобретение жилья</t>
  </si>
  <si>
    <t>Приложение  2</t>
  </si>
  <si>
    <t>Приложение 3</t>
  </si>
  <si>
    <t>Приложение  6</t>
  </si>
  <si>
    <t>от 25.01.2018 г. № 54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</si>
</sst>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0.0"/>
    <numFmt numFmtId="166" formatCode="00\.00\.00"/>
  </numFmts>
  <fonts count="21"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2"/>
      <name val="Times New Roman"/>
      <family val="1"/>
      <charset val="204"/>
    </font>
    <font>
      <sz val="11"/>
      <name val="Times New Roman"/>
      <family val="1"/>
      <charset val="204"/>
    </font>
    <font>
      <b/>
      <sz val="11"/>
      <name val="Times New Roman"/>
      <family val="1"/>
      <charset val="204"/>
    </font>
    <font>
      <sz val="12"/>
      <name val="Times New Roman CYR"/>
      <family val="1"/>
      <charset val="204"/>
    </font>
    <font>
      <sz val="14"/>
      <name val="Arial"/>
      <family val="2"/>
      <charset val="204"/>
    </font>
    <font>
      <b/>
      <sz val="12"/>
      <color indexed="8"/>
      <name val="Times New Roman"/>
      <family val="1"/>
      <charset val="204"/>
    </font>
    <font>
      <sz val="12"/>
      <color indexed="8"/>
      <name val="Times New Roman"/>
      <family val="1"/>
      <charset val="204"/>
    </font>
    <font>
      <sz val="12"/>
      <name val="Arial"/>
      <family val="2"/>
      <charset val="204"/>
    </font>
    <font>
      <b/>
      <sz val="12"/>
      <color theme="1"/>
      <name val="Times New Roman"/>
      <family val="1"/>
      <charset val="204"/>
    </font>
    <font>
      <sz val="12"/>
      <color theme="1"/>
      <name val="Times New Roman"/>
      <family val="1"/>
      <charset val="204"/>
    </font>
    <font>
      <b/>
      <sz val="12"/>
      <name val="Times New Roman CYR"/>
      <family val="1"/>
      <charset val="204"/>
    </font>
    <font>
      <sz val="10"/>
      <name val="Times New Roman"/>
      <family val="1"/>
      <charset val="204"/>
    </font>
    <font>
      <sz val="9"/>
      <name val="Times New Roman"/>
      <family val="1"/>
      <charset val="204"/>
    </font>
    <font>
      <b/>
      <sz val="9"/>
      <name val="Times New Roman"/>
      <family val="1"/>
      <charset val="204"/>
    </font>
    <font>
      <sz val="9"/>
      <color indexed="10"/>
      <name val="Times New Roman"/>
      <family val="1"/>
      <charset val="204"/>
    </font>
    <font>
      <i/>
      <sz val="9"/>
      <name val="Times New Roman"/>
      <family val="1"/>
      <charset val="204"/>
    </font>
  </fonts>
  <fills count="2">
    <fill>
      <patternFill patternType="none"/>
    </fill>
    <fill>
      <patternFill patternType="gray125"/>
    </fill>
  </fills>
  <borders count="2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5">
    <xf numFmtId="0" fontId="0" fillId="0" borderId="0"/>
    <xf numFmtId="0" fontId="3" fillId="0" borderId="0"/>
    <xf numFmtId="0" fontId="3" fillId="0" borderId="0"/>
    <xf numFmtId="0" fontId="2" fillId="0" borderId="0"/>
    <xf numFmtId="0" fontId="1" fillId="0" borderId="0"/>
  </cellStyleXfs>
  <cellXfs count="189">
    <xf numFmtId="0" fontId="0" fillId="0" borderId="0" xfId="0"/>
    <xf numFmtId="0" fontId="5" fillId="0" borderId="0" xfId="0" applyFont="1" applyAlignment="1">
      <alignment horizontal="center"/>
    </xf>
    <xf numFmtId="0" fontId="6" fillId="0" borderId="0" xfId="0" applyFont="1" applyAlignment="1">
      <alignment horizontal="right"/>
    </xf>
    <xf numFmtId="0" fontId="4" fillId="0" borderId="0" xfId="0" applyFont="1" applyAlignment="1">
      <alignment horizontal="right"/>
    </xf>
    <xf numFmtId="0" fontId="6" fillId="0" borderId="0" xfId="0" applyFont="1"/>
    <xf numFmtId="0" fontId="4" fillId="0" borderId="0" xfId="0" applyFont="1" applyBorder="1" applyAlignment="1">
      <alignment horizontal="right"/>
    </xf>
    <xf numFmtId="0" fontId="7" fillId="0" borderId="0" xfId="0" applyFont="1" applyAlignment="1">
      <alignment horizontal="center"/>
    </xf>
    <xf numFmtId="0" fontId="4" fillId="0" borderId="0" xfId="0" applyFont="1" applyBorder="1" applyAlignment="1">
      <alignment horizontal="center" wrapText="1"/>
    </xf>
    <xf numFmtId="164" fontId="8" fillId="0" borderId="0" xfId="0" applyNumberFormat="1" applyFont="1" applyFill="1" applyAlignment="1">
      <alignment horizontal="center" vertical="center" wrapText="1"/>
    </xf>
    <xf numFmtId="0" fontId="4" fillId="0" borderId="0" xfId="0" applyFont="1"/>
    <xf numFmtId="164" fontId="5" fillId="0" borderId="0" xfId="0" applyNumberFormat="1" applyFont="1" applyFill="1" applyAlignment="1">
      <alignment horizontal="center" vertical="center" wrapText="1"/>
    </xf>
    <xf numFmtId="0" fontId="4" fillId="0" borderId="0" xfId="0" applyFont="1" applyAlignment="1">
      <alignment horizontal="center"/>
    </xf>
    <xf numFmtId="4" fontId="4" fillId="0" borderId="0" xfId="0" applyNumberFormat="1" applyFont="1"/>
    <xf numFmtId="0" fontId="9" fillId="0" borderId="0" xfId="0" applyFont="1"/>
    <xf numFmtId="0" fontId="4" fillId="0" borderId="0" xfId="0" applyFont="1" applyBorder="1" applyAlignment="1">
      <alignment horizontal="right"/>
    </xf>
    <xf numFmtId="0" fontId="6" fillId="0" borderId="0" xfId="0" applyFont="1" applyAlignment="1">
      <alignment horizontal="right"/>
    </xf>
    <xf numFmtId="0" fontId="4" fillId="0" borderId="1" xfId="0" applyFont="1" applyBorder="1" applyAlignment="1">
      <alignment vertical="top" wrapText="1"/>
    </xf>
    <xf numFmtId="0" fontId="4" fillId="0" borderId="1" xfId="0" applyFont="1" applyBorder="1" applyAlignment="1">
      <alignment horizontal="center" wrapText="1"/>
    </xf>
    <xf numFmtId="0" fontId="12" fillId="0" borderId="0" xfId="0" applyFont="1"/>
    <xf numFmtId="0" fontId="12" fillId="0" borderId="0" xfId="0" applyFont="1" applyBorder="1"/>
    <xf numFmtId="0" fontId="4" fillId="0" borderId="1" xfId="0" applyFont="1" applyBorder="1" applyAlignment="1">
      <alignment horizontal="center" vertical="top" wrapText="1"/>
    </xf>
    <xf numFmtId="0" fontId="5" fillId="0" borderId="1" xfId="0" applyFont="1" applyBorder="1" applyAlignment="1">
      <alignment horizontal="left" wrapText="1"/>
    </xf>
    <xf numFmtId="4" fontId="13" fillId="0" borderId="1" xfId="0" applyNumberFormat="1" applyFont="1" applyBorder="1" applyAlignment="1">
      <alignment horizontal="right" wrapText="1"/>
    </xf>
    <xf numFmtId="0" fontId="4" fillId="0" borderId="1" xfId="0" applyFont="1" applyBorder="1" applyAlignment="1">
      <alignment horizontal="left" wrapText="1"/>
    </xf>
    <xf numFmtId="4" fontId="14" fillId="0" borderId="1" xfId="0" applyNumberFormat="1" applyFont="1" applyBorder="1" applyAlignment="1">
      <alignment horizontal="right" wrapText="1"/>
    </xf>
    <xf numFmtId="0" fontId="5" fillId="0" borderId="1" xfId="0" applyFont="1" applyFill="1" applyBorder="1" applyAlignment="1">
      <alignment horizontal="left" wrapText="1"/>
    </xf>
    <xf numFmtId="0" fontId="4" fillId="0" borderId="1" xfId="0" applyFont="1" applyFill="1" applyBorder="1" applyAlignment="1">
      <alignment horizontal="left" wrapText="1"/>
    </xf>
    <xf numFmtId="4" fontId="14" fillId="0" borderId="1" xfId="0" applyNumberFormat="1" applyFont="1" applyFill="1" applyBorder="1" applyAlignment="1">
      <alignment horizontal="right" wrapText="1"/>
    </xf>
    <xf numFmtId="0" fontId="5" fillId="0" borderId="2" xfId="0" applyFont="1" applyBorder="1" applyAlignment="1">
      <alignment horizontal="left" wrapText="1"/>
    </xf>
    <xf numFmtId="4" fontId="13" fillId="0" borderId="2" xfId="0" applyNumberFormat="1" applyFont="1" applyBorder="1" applyAlignment="1">
      <alignment horizontal="right" wrapText="1"/>
    </xf>
    <xf numFmtId="0" fontId="4" fillId="0" borderId="3" xfId="0" applyFont="1" applyBorder="1" applyAlignment="1">
      <alignment horizontal="left" wrapText="1"/>
    </xf>
    <xf numFmtId="4" fontId="14" fillId="0" borderId="3" xfId="0" applyNumberFormat="1" applyFont="1" applyBorder="1" applyAlignment="1">
      <alignment horizontal="right" wrapText="1"/>
    </xf>
    <xf numFmtId="0" fontId="5" fillId="0" borderId="3" xfId="0" applyFont="1" applyBorder="1" applyAlignment="1">
      <alignment horizontal="left" wrapText="1"/>
    </xf>
    <xf numFmtId="4" fontId="13" fillId="0" borderId="3" xfId="0" applyNumberFormat="1" applyFont="1" applyBorder="1" applyAlignment="1">
      <alignment horizontal="right" wrapText="1"/>
    </xf>
    <xf numFmtId="0" fontId="4" fillId="0" borderId="4" xfId="0" applyFont="1" applyBorder="1" applyAlignment="1">
      <alignment horizontal="left" wrapText="1"/>
    </xf>
    <xf numFmtId="4" fontId="14" fillId="0" borderId="4" xfId="0" applyNumberFormat="1" applyFont="1" applyBorder="1" applyAlignment="1">
      <alignment horizontal="right" wrapText="1"/>
    </xf>
    <xf numFmtId="0" fontId="4" fillId="0" borderId="9" xfId="0" applyFont="1" applyBorder="1" applyAlignment="1">
      <alignment horizontal="left" wrapText="1"/>
    </xf>
    <xf numFmtId="4" fontId="13" fillId="0" borderId="6" xfId="0" applyNumberFormat="1" applyFont="1" applyBorder="1" applyAlignment="1">
      <alignment horizontal="right" wrapText="1"/>
    </xf>
    <xf numFmtId="164" fontId="15"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Border="1" applyAlignment="1">
      <alignment vertical="top" wrapText="1"/>
    </xf>
    <xf numFmtId="4" fontId="13" fillId="0" borderId="1" xfId="0" applyNumberFormat="1" applyFont="1" applyBorder="1" applyAlignment="1">
      <alignment horizontal="right" vertical="top" wrapText="1"/>
    </xf>
    <xf numFmtId="4" fontId="14" fillId="0" borderId="1" xfId="0" applyNumberFormat="1" applyFont="1" applyBorder="1" applyAlignment="1">
      <alignment horizontal="right" vertical="top" wrapText="1"/>
    </xf>
    <xf numFmtId="0" fontId="11" fillId="0" borderId="1" xfId="0" applyFont="1" applyBorder="1" applyAlignment="1">
      <alignment vertical="top" wrapText="1"/>
    </xf>
    <xf numFmtId="0" fontId="10" fillId="0" borderId="1" xfId="0" applyFont="1" applyBorder="1" applyAlignment="1">
      <alignment vertical="top" wrapText="1"/>
    </xf>
    <xf numFmtId="0" fontId="4" fillId="0" borderId="1" xfId="0" applyFont="1" applyBorder="1" applyAlignment="1">
      <alignment horizontal="justify" vertical="center" wrapText="1"/>
    </xf>
    <xf numFmtId="0" fontId="5" fillId="0" borderId="3" xfId="0" applyFont="1" applyBorder="1" applyAlignment="1">
      <alignment horizontal="center" vertical="center" wrapText="1"/>
    </xf>
    <xf numFmtId="0" fontId="4" fillId="0" borderId="3" xfId="0" applyFont="1" applyBorder="1" applyAlignment="1">
      <alignment horizontal="center" vertical="top" wrapText="1"/>
    </xf>
    <xf numFmtId="0" fontId="4" fillId="0" borderId="3" xfId="0" applyFont="1" applyBorder="1" applyAlignment="1">
      <alignment horizontal="left" vertical="center" wrapText="1"/>
    </xf>
    <xf numFmtId="4" fontId="4" fillId="0" borderId="3" xfId="0" applyNumberFormat="1" applyFont="1" applyBorder="1" applyAlignment="1">
      <alignment horizontal="center" vertical="center" wrapText="1"/>
    </xf>
    <xf numFmtId="165" fontId="4" fillId="0" borderId="3" xfId="0" applyNumberFormat="1" applyFont="1" applyBorder="1" applyAlignment="1">
      <alignment horizontal="center" vertical="center" wrapText="1"/>
    </xf>
    <xf numFmtId="4" fontId="4" fillId="0" borderId="1" xfId="0" applyNumberFormat="1" applyFont="1" applyBorder="1" applyAlignment="1">
      <alignment horizontal="center" wrapText="1"/>
    </xf>
    <xf numFmtId="4" fontId="5" fillId="0" borderId="1" xfId="0" applyNumberFormat="1" applyFont="1" applyBorder="1" applyAlignment="1">
      <alignment horizontal="center" wrapText="1"/>
    </xf>
    <xf numFmtId="0" fontId="4" fillId="0" borderId="1" xfId="0" applyFont="1" applyFill="1" applyBorder="1" applyAlignment="1">
      <alignment horizontal="center" vertical="center" wrapText="1"/>
    </xf>
    <xf numFmtId="0" fontId="12" fillId="0" borderId="3" xfId="0" applyFont="1" applyBorder="1"/>
    <xf numFmtId="0" fontId="4" fillId="0" borderId="10" xfId="0" applyFont="1" applyBorder="1" applyAlignment="1">
      <alignment vertical="top" wrapText="1"/>
    </xf>
    <xf numFmtId="0" fontId="4" fillId="0" borderId="1" xfId="0" applyFont="1" applyFill="1" applyBorder="1" applyAlignment="1">
      <alignment horizontal="center" wrapText="1"/>
    </xf>
    <xf numFmtId="4" fontId="4" fillId="0" borderId="1" xfId="0" applyNumberFormat="1" applyFont="1" applyFill="1" applyBorder="1" applyAlignment="1">
      <alignment horizontal="right" wrapText="1"/>
    </xf>
    <xf numFmtId="0" fontId="4" fillId="0" borderId="3" xfId="0" applyFont="1" applyFill="1" applyBorder="1" applyAlignment="1">
      <alignment horizontal="left" wrapText="1"/>
    </xf>
    <xf numFmtId="4" fontId="5" fillId="0" borderId="3" xfId="0" applyNumberFormat="1" applyFont="1" applyFill="1" applyBorder="1" applyAlignment="1">
      <alignment horizontal="right" wrapText="1"/>
    </xf>
    <xf numFmtId="0" fontId="4" fillId="0" borderId="7" xfId="0" applyFont="1" applyBorder="1" applyAlignment="1">
      <alignment horizontal="left" wrapText="1"/>
    </xf>
    <xf numFmtId="4" fontId="14" fillId="0" borderId="12" xfId="0" applyNumberFormat="1" applyFont="1" applyBorder="1" applyAlignment="1">
      <alignment horizontal="right" wrapText="1"/>
    </xf>
    <xf numFmtId="4" fontId="5" fillId="0" borderId="3" xfId="0" applyNumberFormat="1" applyFont="1" applyBorder="1" applyAlignment="1">
      <alignment horizontal="center" vertical="center" wrapText="1"/>
    </xf>
    <xf numFmtId="0" fontId="4" fillId="0" borderId="2" xfId="0" applyFont="1" applyFill="1" applyBorder="1" applyAlignment="1">
      <alignment horizontal="left" wrapText="1"/>
    </xf>
    <xf numFmtId="4" fontId="4" fillId="0" borderId="2" xfId="0" applyNumberFormat="1" applyFont="1" applyFill="1" applyBorder="1" applyAlignment="1">
      <alignment horizontal="right" wrapText="1"/>
    </xf>
    <xf numFmtId="4" fontId="4" fillId="0" borderId="3" xfId="0" applyNumberFormat="1" applyFont="1" applyFill="1" applyBorder="1" applyAlignment="1">
      <alignment horizontal="right" wrapText="1"/>
    </xf>
    <xf numFmtId="0" fontId="4" fillId="0" borderId="0" xfId="0" applyFont="1" applyBorder="1" applyAlignment="1">
      <alignment horizontal="right"/>
    </xf>
    <xf numFmtId="0" fontId="5" fillId="0" borderId="1" xfId="0" applyFont="1" applyBorder="1" applyAlignment="1">
      <alignment horizontal="center" vertical="center" wrapText="1"/>
    </xf>
    <xf numFmtId="0" fontId="4" fillId="0" borderId="12" xfId="0" applyFont="1" applyBorder="1" applyAlignment="1">
      <alignment horizontal="left" wrapText="1"/>
    </xf>
    <xf numFmtId="0" fontId="4" fillId="0" borderId="2" xfId="0" applyFont="1" applyBorder="1" applyAlignment="1">
      <alignment horizontal="left" wrapText="1"/>
    </xf>
    <xf numFmtId="0" fontId="4" fillId="0" borderId="0" xfId="1" applyFont="1" applyFill="1" applyProtection="1">
      <protection hidden="1"/>
    </xf>
    <xf numFmtId="0" fontId="3" fillId="0" borderId="0" xfId="1" applyFill="1"/>
    <xf numFmtId="0" fontId="4" fillId="0" borderId="0" xfId="1" applyFont="1" applyFill="1" applyAlignment="1" applyProtection="1">
      <protection hidden="1"/>
    </xf>
    <xf numFmtId="0" fontId="3" fillId="0" borderId="0" xfId="1" applyFill="1" applyAlignment="1"/>
    <xf numFmtId="0" fontId="3" fillId="0" borderId="0" xfId="1" applyFill="1" applyProtection="1">
      <protection hidden="1"/>
    </xf>
    <xf numFmtId="0" fontId="12" fillId="0" borderId="0" xfId="1" applyFont="1" applyFill="1" applyProtection="1">
      <protection hidden="1"/>
    </xf>
    <xf numFmtId="0" fontId="4" fillId="0" borderId="8" xfId="1" applyFont="1" applyFill="1" applyBorder="1" applyProtection="1">
      <protection hidden="1"/>
    </xf>
    <xf numFmtId="0" fontId="4" fillId="0" borderId="15" xfId="1" applyFont="1" applyFill="1" applyBorder="1" applyProtection="1">
      <protection hidden="1"/>
    </xf>
    <xf numFmtId="0" fontId="4" fillId="0" borderId="3" xfId="1" applyFont="1" applyFill="1" applyBorder="1" applyAlignment="1" applyProtection="1">
      <alignment horizontal="center" vertical="center" wrapText="1"/>
      <protection hidden="1"/>
    </xf>
    <xf numFmtId="0" fontId="4" fillId="0" borderId="3" xfId="1" applyNumberFormat="1" applyFont="1" applyFill="1" applyBorder="1" applyAlignment="1" applyProtection="1">
      <alignment horizontal="center" vertical="center" wrapText="1"/>
      <protection hidden="1"/>
    </xf>
    <xf numFmtId="0" fontId="4" fillId="0" borderId="16" xfId="1" applyFont="1" applyFill="1" applyBorder="1" applyProtection="1">
      <protection hidden="1"/>
    </xf>
    <xf numFmtId="0" fontId="12" fillId="0" borderId="0" xfId="1" applyFont="1" applyFill="1"/>
    <xf numFmtId="0" fontId="5" fillId="0" borderId="3" xfId="1" applyNumberFormat="1" applyFont="1" applyFill="1" applyBorder="1" applyAlignment="1" applyProtection="1">
      <alignment horizontal="left" vertical="top" wrapText="1"/>
      <protection hidden="1"/>
    </xf>
    <xf numFmtId="4" fontId="10" fillId="0" borderId="3" xfId="0" applyNumberFormat="1" applyFont="1" applyFill="1" applyBorder="1" applyAlignment="1">
      <alignment horizontal="center" vertical="center"/>
    </xf>
    <xf numFmtId="0" fontId="3" fillId="0" borderId="17" xfId="1" applyFill="1" applyBorder="1" applyProtection="1">
      <protection hidden="1"/>
    </xf>
    <xf numFmtId="0" fontId="4" fillId="0" borderId="11" xfId="1" applyNumberFormat="1" applyFont="1" applyFill="1" applyBorder="1" applyAlignment="1" applyProtection="1">
      <alignment horizontal="center" vertical="center"/>
      <protection hidden="1"/>
    </xf>
    <xf numFmtId="166" fontId="4" fillId="0" borderId="3" xfId="1" applyNumberFormat="1" applyFont="1" applyFill="1" applyBorder="1" applyAlignment="1" applyProtection="1">
      <alignment horizontal="center" vertical="center"/>
      <protection hidden="1"/>
    </xf>
    <xf numFmtId="166" fontId="4" fillId="0" borderId="18" xfId="1" applyNumberFormat="1" applyFont="1" applyFill="1" applyBorder="1" applyAlignment="1" applyProtection="1">
      <alignment horizontal="center" vertical="center"/>
      <protection hidden="1"/>
    </xf>
    <xf numFmtId="49" fontId="4" fillId="0" borderId="3"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left" vertical="top" wrapText="1"/>
      <protection hidden="1"/>
    </xf>
    <xf numFmtId="4" fontId="11" fillId="0" borderId="3" xfId="0" applyNumberFormat="1" applyFont="1" applyFill="1" applyBorder="1" applyAlignment="1">
      <alignment horizontal="center"/>
    </xf>
    <xf numFmtId="0" fontId="4" fillId="0" borderId="9"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center" vertical="center"/>
      <protection hidden="1"/>
    </xf>
    <xf numFmtId="0" fontId="4" fillId="0" borderId="9" xfId="1" applyFont="1" applyFill="1" applyBorder="1" applyProtection="1">
      <protection hidden="1"/>
    </xf>
    <xf numFmtId="0" fontId="4" fillId="0" borderId="3" xfId="1" applyFont="1" applyFill="1" applyBorder="1" applyProtection="1">
      <protection hidden="1"/>
    </xf>
    <xf numFmtId="0" fontId="5" fillId="0" borderId="3" xfId="1" applyFont="1" applyFill="1" applyBorder="1" applyAlignment="1" applyProtection="1">
      <alignment horizontal="left" vertical="top"/>
      <protection hidden="1"/>
    </xf>
    <xf numFmtId="4" fontId="10" fillId="0" borderId="3" xfId="0" applyNumberFormat="1" applyFont="1" applyFill="1" applyBorder="1" applyAlignment="1">
      <alignment horizontal="center"/>
    </xf>
    <xf numFmtId="0" fontId="16" fillId="0" borderId="0" xfId="1" applyFont="1" applyFill="1" applyAlignment="1">
      <alignment wrapText="1"/>
    </xf>
    <xf numFmtId="0" fontId="17" fillId="0" borderId="1" xfId="0" applyFont="1" applyBorder="1" applyAlignment="1">
      <alignment horizontal="center" vertical="center" wrapText="1"/>
    </xf>
    <xf numFmtId="49" fontId="17" fillId="0" borderId="1" xfId="0" applyNumberFormat="1" applyFont="1" applyFill="1" applyBorder="1" applyAlignment="1">
      <alignment horizontal="center" vertical="center" wrapText="1"/>
    </xf>
    <xf numFmtId="3" fontId="17" fillId="0" borderId="1" xfId="0" applyNumberFormat="1" applyFont="1" applyFill="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top" wrapText="1"/>
    </xf>
    <xf numFmtId="0" fontId="18" fillId="0" borderId="1" xfId="0" applyFont="1" applyBorder="1" applyAlignment="1">
      <alignment horizontal="justify" vertical="center" wrapText="1"/>
    </xf>
    <xf numFmtId="49" fontId="18" fillId="0" borderId="1" xfId="0" applyNumberFormat="1" applyFont="1" applyBorder="1" applyAlignment="1">
      <alignment horizontal="center" vertical="top" wrapText="1"/>
    </xf>
    <xf numFmtId="4" fontId="18" fillId="0" borderId="1" xfId="0" applyNumberFormat="1" applyFont="1" applyBorder="1"/>
    <xf numFmtId="0" fontId="17" fillId="0" borderId="1" xfId="0" applyFont="1" applyBorder="1" applyAlignment="1">
      <alignment horizontal="justify" vertical="center" wrapText="1"/>
    </xf>
    <xf numFmtId="49" fontId="17" fillId="0" borderId="1" xfId="0" applyNumberFormat="1" applyFont="1" applyBorder="1" applyAlignment="1">
      <alignment horizontal="center" vertical="top" wrapText="1"/>
    </xf>
    <xf numFmtId="4" fontId="17" fillId="0" borderId="1" xfId="0" applyNumberFormat="1" applyFont="1" applyBorder="1"/>
    <xf numFmtId="49" fontId="19" fillId="0" borderId="1" xfId="0" applyNumberFormat="1" applyFont="1" applyBorder="1" applyAlignment="1">
      <alignment horizontal="center" vertical="top" wrapText="1"/>
    </xf>
    <xf numFmtId="0" fontId="17" fillId="0" borderId="1" xfId="0" applyFont="1" applyBorder="1"/>
    <xf numFmtId="49" fontId="17" fillId="0" borderId="2" xfId="0" applyNumberFormat="1" applyFont="1" applyBorder="1" applyAlignment="1">
      <alignment horizontal="center" vertical="top" wrapText="1"/>
    </xf>
    <xf numFmtId="4" fontId="17" fillId="0" borderId="2" xfId="0" applyNumberFormat="1" applyFont="1" applyBorder="1"/>
    <xf numFmtId="0" fontId="17" fillId="0" borderId="3" xfId="0" applyFont="1" applyBorder="1"/>
    <xf numFmtId="4" fontId="17" fillId="0" borderId="3" xfId="0" applyNumberFormat="1" applyFont="1" applyBorder="1"/>
    <xf numFmtId="0" fontId="17" fillId="0" borderId="13" xfId="0" applyFont="1" applyBorder="1"/>
    <xf numFmtId="49" fontId="17" fillId="0" borderId="3" xfId="0" applyNumberFormat="1" applyFont="1" applyBorder="1" applyAlignment="1">
      <alignment horizontal="center" vertical="top" wrapText="1"/>
    </xf>
    <xf numFmtId="49" fontId="18" fillId="0" borderId="4" xfId="0" applyNumberFormat="1" applyFont="1" applyBorder="1" applyAlignment="1">
      <alignment horizontal="center" vertical="top" wrapText="1"/>
    </xf>
    <xf numFmtId="4" fontId="18" fillId="0" borderId="4" xfId="0" applyNumberFormat="1" applyFont="1" applyBorder="1"/>
    <xf numFmtId="49" fontId="18" fillId="0" borderId="2" xfId="0" applyNumberFormat="1" applyFont="1" applyBorder="1" applyAlignment="1">
      <alignment horizontal="center" vertical="top" wrapText="1"/>
    </xf>
    <xf numFmtId="0" fontId="18" fillId="0" borderId="2" xfId="0" applyFont="1" applyBorder="1" applyAlignment="1">
      <alignment horizontal="justify" vertical="center" wrapText="1"/>
    </xf>
    <xf numFmtId="4" fontId="18" fillId="0" borderId="2" xfId="0" applyNumberFormat="1" applyFont="1" applyBorder="1"/>
    <xf numFmtId="0" fontId="17" fillId="0" borderId="3" xfId="0" applyFont="1" applyBorder="1" applyAlignment="1">
      <alignment horizontal="justify" vertical="center" wrapText="1"/>
    </xf>
    <xf numFmtId="49" fontId="17" fillId="0" borderId="5" xfId="0" applyNumberFormat="1" applyFont="1" applyBorder="1" applyAlignment="1">
      <alignment horizontal="center" vertical="top" wrapText="1"/>
    </xf>
    <xf numFmtId="0" fontId="17" fillId="0" borderId="2" xfId="0" applyFont="1" applyBorder="1" applyAlignment="1">
      <alignment horizontal="justify" vertical="center" wrapText="1"/>
    </xf>
    <xf numFmtId="4" fontId="17" fillId="0" borderId="2" xfId="0" applyNumberFormat="1" applyFont="1" applyBorder="1" applyAlignment="1"/>
    <xf numFmtId="49" fontId="20" fillId="0" borderId="2" xfId="0" applyNumberFormat="1" applyFont="1" applyBorder="1" applyAlignment="1">
      <alignment horizontal="center" vertical="top" wrapText="1"/>
    </xf>
    <xf numFmtId="49" fontId="20" fillId="0" borderId="1" xfId="0" applyNumberFormat="1" applyFont="1" applyBorder="1" applyAlignment="1">
      <alignment horizontal="center" vertical="top" wrapText="1"/>
    </xf>
    <xf numFmtId="0" fontId="18" fillId="0" borderId="3" xfId="0" applyFont="1" applyBorder="1" applyAlignment="1">
      <alignment horizontal="justify" vertical="center" wrapText="1"/>
    </xf>
    <xf numFmtId="49" fontId="18" fillId="0" borderId="3" xfId="0" applyNumberFormat="1" applyFont="1" applyBorder="1" applyAlignment="1">
      <alignment horizontal="center" vertical="top" wrapText="1"/>
    </xf>
    <xf numFmtId="4" fontId="18" fillId="0" borderId="3" xfId="0" applyNumberFormat="1" applyFont="1" applyBorder="1"/>
    <xf numFmtId="49" fontId="18" fillId="0" borderId="9" xfId="0" applyNumberFormat="1" applyFont="1" applyBorder="1" applyAlignment="1">
      <alignment horizontal="center" vertical="top" wrapText="1"/>
    </xf>
    <xf numFmtId="4" fontId="17" fillId="0" borderId="3" xfId="0" applyNumberFormat="1" applyFont="1" applyBorder="1" applyAlignment="1">
      <alignment horizontal="right"/>
    </xf>
    <xf numFmtId="4" fontId="17" fillId="0" borderId="3" xfId="0" applyNumberFormat="1" applyFont="1" applyBorder="1" applyAlignment="1">
      <alignment horizontal="right" wrapText="1"/>
    </xf>
    <xf numFmtId="0" fontId="17" fillId="0" borderId="7" xfId="0" applyFont="1" applyBorder="1" applyAlignment="1">
      <alignment horizontal="justify" vertical="center" wrapText="1"/>
    </xf>
    <xf numFmtId="49" fontId="18" fillId="0" borderId="7" xfId="0" applyNumberFormat="1" applyFont="1" applyBorder="1" applyAlignment="1">
      <alignment horizontal="center" vertical="top" wrapText="1"/>
    </xf>
    <xf numFmtId="49" fontId="17" fillId="0" borderId="7" xfId="0" applyNumberFormat="1" applyFont="1" applyBorder="1" applyAlignment="1">
      <alignment horizontal="center" vertical="top" wrapText="1"/>
    </xf>
    <xf numFmtId="4" fontId="17" fillId="0" borderId="7" xfId="0" applyNumberFormat="1" applyFont="1" applyBorder="1"/>
    <xf numFmtId="49" fontId="18" fillId="0" borderId="8" xfId="0" applyNumberFormat="1" applyFont="1" applyBorder="1" applyAlignment="1">
      <alignment horizontal="center" vertical="top" wrapText="1"/>
    </xf>
    <xf numFmtId="49" fontId="17" fillId="0" borderId="14" xfId="0" applyNumberFormat="1" applyFont="1" applyBorder="1" applyAlignment="1">
      <alignment horizontal="center" wrapText="1"/>
    </xf>
    <xf numFmtId="49" fontId="17" fillId="0" borderId="8" xfId="0" applyNumberFormat="1" applyFont="1" applyBorder="1" applyAlignment="1">
      <alignment horizontal="center" vertical="top" wrapText="1"/>
    </xf>
    <xf numFmtId="4" fontId="17" fillId="0" borderId="8" xfId="0" applyNumberFormat="1" applyFont="1" applyBorder="1"/>
    <xf numFmtId="49" fontId="17" fillId="0" borderId="3" xfId="0" applyNumberFormat="1" applyFont="1" applyBorder="1" applyAlignment="1">
      <alignment horizontal="center" wrapText="1"/>
    </xf>
    <xf numFmtId="0" fontId="17" fillId="0" borderId="4" xfId="0" applyFont="1" applyBorder="1" applyAlignment="1">
      <alignment horizontal="justify" vertical="center" wrapText="1"/>
    </xf>
    <xf numFmtId="49" fontId="17" fillId="0" borderId="3" xfId="0" applyNumberFormat="1" applyFont="1" applyBorder="1" applyAlignment="1">
      <alignment horizontal="right" wrapText="1"/>
    </xf>
    <xf numFmtId="49" fontId="17" fillId="0" borderId="4" xfId="0" applyNumberFormat="1" applyFont="1" applyBorder="1" applyAlignment="1">
      <alignment horizontal="right" wrapText="1"/>
    </xf>
    <xf numFmtId="49" fontId="17" fillId="0" borderId="4" xfId="0" applyNumberFormat="1" applyFont="1" applyBorder="1" applyAlignment="1">
      <alignment horizontal="center" wrapText="1"/>
    </xf>
    <xf numFmtId="49" fontId="17" fillId="0" borderId="4" xfId="0" applyNumberFormat="1" applyFont="1" applyBorder="1" applyAlignment="1">
      <alignment horizontal="center" vertical="top" wrapText="1"/>
    </xf>
    <xf numFmtId="4" fontId="17" fillId="0" borderId="4" xfId="0" applyNumberFormat="1" applyFont="1" applyBorder="1"/>
    <xf numFmtId="49" fontId="17" fillId="0" borderId="1" xfId="0" applyNumberFormat="1" applyFont="1" applyBorder="1" applyAlignment="1">
      <alignment vertical="top" wrapText="1"/>
    </xf>
    <xf numFmtId="49" fontId="17" fillId="0" borderId="2" xfId="0" applyNumberFormat="1" applyFont="1" applyBorder="1" applyAlignment="1">
      <alignment vertical="top" wrapText="1"/>
    </xf>
    <xf numFmtId="49" fontId="17" fillId="0" borderId="3" xfId="0" applyNumberFormat="1" applyFont="1" applyBorder="1" applyAlignment="1">
      <alignment vertical="top" wrapText="1"/>
    </xf>
    <xf numFmtId="49" fontId="18" fillId="0" borderId="10" xfId="0" applyNumberFormat="1" applyFont="1" applyBorder="1" applyAlignment="1">
      <alignment horizontal="center" vertical="top" wrapText="1"/>
    </xf>
    <xf numFmtId="49" fontId="18" fillId="0" borderId="5" xfId="0" applyNumberFormat="1" applyFont="1" applyBorder="1" applyAlignment="1">
      <alignment horizontal="center" vertical="top" wrapText="1"/>
    </xf>
    <xf numFmtId="0" fontId="17" fillId="0" borderId="2" xfId="0" applyFont="1" applyBorder="1" applyAlignment="1">
      <alignment horizontal="center" vertical="center" wrapText="1"/>
    </xf>
    <xf numFmtId="4" fontId="17" fillId="0" borderId="2" xfId="0" applyNumberFormat="1" applyFont="1" applyBorder="1" applyAlignment="1">
      <alignment horizontal="right"/>
    </xf>
    <xf numFmtId="49" fontId="18" fillId="0" borderId="1" xfId="0" applyNumberFormat="1" applyFont="1" applyBorder="1" applyAlignment="1">
      <alignment horizontal="justify" vertical="top" wrapText="1"/>
    </xf>
    <xf numFmtId="49" fontId="18" fillId="0" borderId="1" xfId="0" applyNumberFormat="1" applyFont="1" applyBorder="1" applyAlignment="1">
      <alignment horizontal="center" wrapText="1"/>
    </xf>
    <xf numFmtId="49" fontId="18" fillId="0" borderId="2" xfId="0" applyNumberFormat="1" applyFont="1" applyBorder="1" applyAlignment="1">
      <alignment horizontal="justify" vertical="top" wrapText="1"/>
    </xf>
    <xf numFmtId="49" fontId="18" fillId="0" borderId="2" xfId="0" applyNumberFormat="1" applyFont="1" applyBorder="1" applyAlignment="1">
      <alignment horizontal="center" wrapText="1"/>
    </xf>
    <xf numFmtId="49" fontId="17" fillId="0" borderId="1" xfId="0" applyNumberFormat="1" applyFont="1" applyBorder="1" applyAlignment="1">
      <alignment horizontal="justify" vertical="top" wrapText="1"/>
    </xf>
    <xf numFmtId="49" fontId="17" fillId="0" borderId="1" xfId="0" applyNumberFormat="1" applyFont="1" applyBorder="1" applyAlignment="1">
      <alignment horizontal="center" wrapText="1"/>
    </xf>
    <xf numFmtId="0" fontId="18" fillId="0" borderId="1" xfId="0" applyFont="1" applyBorder="1" applyAlignment="1">
      <alignment wrapText="1"/>
    </xf>
    <xf numFmtId="49" fontId="18" fillId="0" borderId="13" xfId="0" applyNumberFormat="1" applyFont="1" applyBorder="1" applyAlignment="1">
      <alignment horizontal="center" vertical="top" wrapText="1"/>
    </xf>
    <xf numFmtId="49" fontId="17" fillId="0" borderId="10" xfId="0" applyNumberFormat="1" applyFont="1" applyBorder="1" applyAlignment="1">
      <alignment horizontal="center" vertical="top" wrapText="1"/>
    </xf>
    <xf numFmtId="0" fontId="4" fillId="0" borderId="3" xfId="0" applyFont="1" applyBorder="1"/>
    <xf numFmtId="0" fontId="4" fillId="0" borderId="19" xfId="0" applyFont="1" applyBorder="1" applyAlignment="1">
      <alignment horizontal="left" wrapText="1"/>
    </xf>
    <xf numFmtId="49" fontId="5" fillId="0" borderId="3" xfId="0" applyNumberFormat="1" applyFont="1" applyBorder="1" applyAlignment="1">
      <alignment horizontal="center" vertical="top" wrapText="1"/>
    </xf>
    <xf numFmtId="49" fontId="5" fillId="0" borderId="8" xfId="0" applyNumberFormat="1" applyFont="1" applyBorder="1" applyAlignment="1">
      <alignment horizontal="center" vertical="top" wrapText="1"/>
    </xf>
    <xf numFmtId="4" fontId="17" fillId="0" borderId="10" xfId="0" applyNumberFormat="1" applyFont="1" applyBorder="1"/>
    <xf numFmtId="4" fontId="18" fillId="0" borderId="6" xfId="0" applyNumberFormat="1" applyFont="1" applyBorder="1"/>
    <xf numFmtId="0" fontId="17" fillId="0" borderId="8" xfId="0" applyFont="1" applyBorder="1" applyAlignment="1">
      <alignment horizontal="justify" vertical="center" wrapText="1"/>
    </xf>
    <xf numFmtId="0" fontId="5"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right"/>
    </xf>
    <xf numFmtId="0" fontId="5" fillId="0" borderId="0" xfId="0" applyFont="1" applyBorder="1" applyAlignment="1">
      <alignment horizontal="center" wrapText="1"/>
    </xf>
    <xf numFmtId="0" fontId="5" fillId="0" borderId="0" xfId="0" applyFont="1" applyBorder="1" applyAlignment="1">
      <alignment horizontal="center"/>
    </xf>
    <xf numFmtId="0" fontId="5" fillId="0" borderId="1" xfId="0" applyFont="1" applyBorder="1" applyAlignment="1">
      <alignment horizontal="center" vertical="center" wrapText="1"/>
    </xf>
    <xf numFmtId="164" fontId="15" fillId="0" borderId="0" xfId="0" applyNumberFormat="1" applyFont="1" applyFill="1" applyBorder="1" applyAlignment="1">
      <alignment horizontal="center" vertical="center" wrapText="1"/>
    </xf>
    <xf numFmtId="164" fontId="5" fillId="0" borderId="0" xfId="0" applyNumberFormat="1" applyFont="1" applyFill="1" applyBorder="1" applyAlignment="1">
      <alignment horizontal="center" vertical="center" wrapText="1"/>
    </xf>
    <xf numFmtId="0" fontId="4" fillId="0" borderId="3" xfId="0" applyFont="1" applyBorder="1" applyAlignment="1">
      <alignment horizontal="right" vertical="center" wrapText="1"/>
    </xf>
    <xf numFmtId="0" fontId="5" fillId="0" borderId="0" xfId="2" applyNumberFormat="1" applyFont="1" applyFill="1" applyAlignment="1" applyProtection="1">
      <alignment horizontal="center" vertical="center" wrapText="1"/>
      <protection hidden="1"/>
    </xf>
    <xf numFmtId="0" fontId="4" fillId="0" borderId="0" xfId="0" applyFont="1" applyAlignment="1">
      <alignment horizontal="right"/>
    </xf>
    <xf numFmtId="0" fontId="4" fillId="0" borderId="13" xfId="0" applyFont="1" applyBorder="1" applyAlignment="1">
      <alignment horizontal="left" wrapText="1"/>
    </xf>
    <xf numFmtId="0" fontId="4" fillId="0" borderId="10" xfId="0" applyFont="1" applyBorder="1" applyAlignment="1">
      <alignment horizontal="left" wrapText="1"/>
    </xf>
    <xf numFmtId="0" fontId="12" fillId="0" borderId="0" xfId="0" applyFont="1" applyAlignment="1"/>
    <xf numFmtId="0" fontId="5" fillId="0" borderId="3" xfId="1" applyNumberFormat="1" applyFont="1" applyFill="1" applyBorder="1" applyAlignment="1" applyProtection="1">
      <alignment horizontal="center" vertical="center"/>
      <protection hidden="1"/>
    </xf>
    <xf numFmtId="0" fontId="5" fillId="0" borderId="11" xfId="1" applyNumberFormat="1" applyFont="1" applyFill="1" applyBorder="1" applyAlignment="1" applyProtection="1">
      <alignment horizontal="center" vertical="center"/>
      <protection hidden="1"/>
    </xf>
    <xf numFmtId="0" fontId="5" fillId="0" borderId="0" xfId="1" applyNumberFormat="1" applyFont="1" applyFill="1" applyAlignment="1" applyProtection="1">
      <alignment horizontal="center" vertical="center" wrapText="1"/>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tabSelected="1" view="pageBreakPreview" zoomScaleNormal="75" zoomScaleSheetLayoutView="100" workbookViewId="0">
      <selection activeCell="C14" sqref="C14"/>
    </sheetView>
  </sheetViews>
  <sheetFormatPr defaultRowHeight="12.75" x14ac:dyDescent="0.2"/>
  <cols>
    <col min="1" max="1" width="27.28515625" customWidth="1"/>
    <col min="2" max="2" width="46.42578125" customWidth="1"/>
    <col min="3" max="3" width="17" customWidth="1"/>
  </cols>
  <sheetData>
    <row r="1" spans="1:9" ht="15" customHeight="1" x14ac:dyDescent="0.25">
      <c r="A1" s="174" t="s">
        <v>256</v>
      </c>
      <c r="B1" s="174"/>
      <c r="C1" s="174"/>
      <c r="D1" s="2"/>
      <c r="E1" s="2"/>
    </row>
    <row r="2" spans="1:9" ht="15" customHeight="1" x14ac:dyDescent="0.25">
      <c r="A2" s="174" t="s">
        <v>245</v>
      </c>
      <c r="B2" s="174"/>
      <c r="C2" s="174"/>
      <c r="D2" s="4"/>
      <c r="E2" s="4"/>
    </row>
    <row r="3" spans="1:9" ht="15" customHeight="1" x14ac:dyDescent="0.25">
      <c r="A3" s="174" t="s">
        <v>0</v>
      </c>
      <c r="B3" s="174"/>
      <c r="C3" s="174"/>
      <c r="D3" s="4"/>
      <c r="E3" s="4"/>
    </row>
    <row r="4" spans="1:9" ht="15" customHeight="1" x14ac:dyDescent="0.25">
      <c r="A4" s="174" t="s">
        <v>327</v>
      </c>
      <c r="B4" s="174"/>
      <c r="C4" s="174"/>
      <c r="D4" s="5"/>
      <c r="E4" s="5"/>
      <c r="F4" s="5"/>
    </row>
    <row r="5" spans="1:9" ht="15.75" x14ac:dyDescent="0.25">
      <c r="A5" s="1"/>
      <c r="B5" s="18"/>
      <c r="C5" s="18"/>
    </row>
    <row r="6" spans="1:9" ht="48" customHeight="1" x14ac:dyDescent="0.25">
      <c r="A6" s="175" t="s">
        <v>270</v>
      </c>
      <c r="B6" s="175"/>
      <c r="C6" s="175"/>
      <c r="D6" s="6"/>
      <c r="E6" s="6"/>
      <c r="F6" s="6"/>
      <c r="G6" s="6"/>
      <c r="H6" s="6"/>
      <c r="I6" s="6"/>
    </row>
    <row r="7" spans="1:9" ht="14.1" customHeight="1" x14ac:dyDescent="0.25">
      <c r="A7" s="176"/>
      <c r="B7" s="176"/>
      <c r="C7" s="176"/>
      <c r="D7" s="6"/>
      <c r="E7" s="6"/>
      <c r="F7" s="6"/>
      <c r="G7" s="6"/>
      <c r="H7" s="6"/>
      <c r="I7" s="6"/>
    </row>
    <row r="8" spans="1:9" ht="15.75" x14ac:dyDescent="0.25">
      <c r="A8" s="1"/>
      <c r="B8" s="19"/>
      <c r="C8" s="7" t="s">
        <v>7</v>
      </c>
    </row>
    <row r="9" spans="1:9" ht="15.6" customHeight="1" x14ac:dyDescent="0.2">
      <c r="A9" s="173" t="s">
        <v>8</v>
      </c>
      <c r="B9" s="173" t="s">
        <v>3</v>
      </c>
      <c r="C9" s="173" t="s">
        <v>271</v>
      </c>
    </row>
    <row r="10" spans="1:9" ht="26.45" customHeight="1" x14ac:dyDescent="0.2">
      <c r="A10" s="173"/>
      <c r="B10" s="173"/>
      <c r="C10" s="173"/>
    </row>
    <row r="11" spans="1:9" ht="15.75" x14ac:dyDescent="0.25">
      <c r="A11" s="20">
        <v>1</v>
      </c>
      <c r="B11" s="17">
        <v>2</v>
      </c>
      <c r="C11" s="20">
        <v>3</v>
      </c>
    </row>
    <row r="12" spans="1:9" ht="22.9" customHeight="1" x14ac:dyDescent="0.25">
      <c r="A12" s="21" t="s">
        <v>9</v>
      </c>
      <c r="B12" s="21" t="s">
        <v>10</v>
      </c>
      <c r="C12" s="22">
        <f>C13+C24+C26+C31+C33+C15</f>
        <v>4692380.46</v>
      </c>
    </row>
    <row r="13" spans="1:9" ht="22.9" customHeight="1" x14ac:dyDescent="0.25">
      <c r="A13" s="21" t="s">
        <v>11</v>
      </c>
      <c r="B13" s="21" t="s">
        <v>12</v>
      </c>
      <c r="C13" s="22">
        <f>C14</f>
        <v>310000</v>
      </c>
    </row>
    <row r="14" spans="1:9" ht="109.9" customHeight="1" x14ac:dyDescent="0.25">
      <c r="A14" s="23" t="s">
        <v>13</v>
      </c>
      <c r="B14" s="23" t="s">
        <v>14</v>
      </c>
      <c r="C14" s="24">
        <v>310000</v>
      </c>
    </row>
    <row r="15" spans="1:9" ht="37.15" customHeight="1" x14ac:dyDescent="0.25">
      <c r="A15" s="21" t="s">
        <v>15</v>
      </c>
      <c r="B15" s="21" t="s">
        <v>16</v>
      </c>
      <c r="C15" s="22">
        <f>SUM(C16:C23)</f>
        <v>640380.46</v>
      </c>
    </row>
    <row r="16" spans="1:9" ht="50.45" customHeight="1" x14ac:dyDescent="0.25">
      <c r="A16" s="23" t="s">
        <v>167</v>
      </c>
      <c r="B16" s="23" t="s">
        <v>18</v>
      </c>
      <c r="C16" s="24">
        <v>237130.23</v>
      </c>
    </row>
    <row r="17" spans="1:3" ht="68.25" hidden="1" customHeight="1" x14ac:dyDescent="0.25">
      <c r="A17" s="21" t="s">
        <v>17</v>
      </c>
      <c r="B17" s="23" t="s">
        <v>18</v>
      </c>
      <c r="C17" s="24"/>
    </row>
    <row r="18" spans="1:3" ht="104.25" hidden="1" customHeight="1" x14ac:dyDescent="0.25">
      <c r="A18" s="21" t="s">
        <v>19</v>
      </c>
      <c r="B18" s="23" t="s">
        <v>20</v>
      </c>
      <c r="C18" s="24"/>
    </row>
    <row r="19" spans="1:3" ht="102.75" hidden="1" customHeight="1" x14ac:dyDescent="0.25">
      <c r="A19" s="21" t="s">
        <v>21</v>
      </c>
      <c r="B19" s="23" t="s">
        <v>22</v>
      </c>
      <c r="C19" s="24"/>
    </row>
    <row r="20" spans="1:3" ht="96.75" hidden="1" customHeight="1" x14ac:dyDescent="0.25">
      <c r="A20" s="21" t="s">
        <v>23</v>
      </c>
      <c r="B20" s="23" t="s">
        <v>24</v>
      </c>
      <c r="C20" s="24"/>
    </row>
    <row r="21" spans="1:3" ht="81.599999999999994" customHeight="1" x14ac:dyDescent="0.25">
      <c r="A21" s="23" t="s">
        <v>168</v>
      </c>
      <c r="B21" s="23" t="s">
        <v>20</v>
      </c>
      <c r="C21" s="24">
        <v>2218.4</v>
      </c>
    </row>
    <row r="22" spans="1:3" ht="84" customHeight="1" x14ac:dyDescent="0.25">
      <c r="A22" s="23" t="s">
        <v>169</v>
      </c>
      <c r="B22" s="23" t="s">
        <v>22</v>
      </c>
      <c r="C22" s="24">
        <v>441215.07</v>
      </c>
    </row>
    <row r="23" spans="1:3" ht="63.6" customHeight="1" x14ac:dyDescent="0.25">
      <c r="A23" s="23" t="s">
        <v>248</v>
      </c>
      <c r="B23" s="23" t="s">
        <v>24</v>
      </c>
      <c r="C23" s="24">
        <v>-40183.24</v>
      </c>
    </row>
    <row r="24" spans="1:3" ht="24" customHeight="1" x14ac:dyDescent="0.25">
      <c r="A24" s="21" t="s">
        <v>25</v>
      </c>
      <c r="B24" s="21" t="s">
        <v>26</v>
      </c>
      <c r="C24" s="22">
        <f>C25</f>
        <v>5000</v>
      </c>
    </row>
    <row r="25" spans="1:3" ht="24" customHeight="1" x14ac:dyDescent="0.25">
      <c r="A25" s="23" t="s">
        <v>27</v>
      </c>
      <c r="B25" s="23" t="s">
        <v>28</v>
      </c>
      <c r="C25" s="24">
        <v>5000</v>
      </c>
    </row>
    <row r="26" spans="1:3" ht="23.45" customHeight="1" x14ac:dyDescent="0.25">
      <c r="A26" s="21" t="s">
        <v>29</v>
      </c>
      <c r="B26" s="21" t="s">
        <v>30</v>
      </c>
      <c r="C26" s="22">
        <f>C27+C28</f>
        <v>3307000</v>
      </c>
    </row>
    <row r="27" spans="1:3" ht="72" customHeight="1" x14ac:dyDescent="0.25">
      <c r="A27" s="23" t="s">
        <v>31</v>
      </c>
      <c r="B27" s="23" t="s">
        <v>32</v>
      </c>
      <c r="C27" s="24">
        <v>650000</v>
      </c>
    </row>
    <row r="28" spans="1:3" ht="31.5" x14ac:dyDescent="0.25">
      <c r="A28" s="25" t="s">
        <v>33</v>
      </c>
      <c r="B28" s="25" t="s">
        <v>34</v>
      </c>
      <c r="C28" s="22">
        <f>C29+C30</f>
        <v>2657000</v>
      </c>
    </row>
    <row r="29" spans="1:3" ht="49.15" customHeight="1" x14ac:dyDescent="0.25">
      <c r="A29" s="26" t="s">
        <v>35</v>
      </c>
      <c r="B29" s="23" t="s">
        <v>36</v>
      </c>
      <c r="C29" s="24">
        <v>1807000</v>
      </c>
    </row>
    <row r="30" spans="1:3" ht="65.45" customHeight="1" x14ac:dyDescent="0.25">
      <c r="A30" s="26" t="s">
        <v>37</v>
      </c>
      <c r="B30" s="26" t="s">
        <v>38</v>
      </c>
      <c r="C30" s="27">
        <v>850000</v>
      </c>
    </row>
    <row r="31" spans="1:3" ht="24" customHeight="1" x14ac:dyDescent="0.25">
      <c r="A31" s="28" t="s">
        <v>39</v>
      </c>
      <c r="B31" s="28" t="s">
        <v>40</v>
      </c>
      <c r="C31" s="29">
        <f>C32</f>
        <v>30000</v>
      </c>
    </row>
    <row r="32" spans="1:3" ht="157.15" customHeight="1" x14ac:dyDescent="0.25">
      <c r="A32" s="30" t="s">
        <v>4</v>
      </c>
      <c r="B32" s="26" t="s">
        <v>5</v>
      </c>
      <c r="C32" s="31">
        <v>30000</v>
      </c>
    </row>
    <row r="33" spans="1:3" ht="51" customHeight="1" x14ac:dyDescent="0.25">
      <c r="A33" s="32" t="s">
        <v>41</v>
      </c>
      <c r="B33" s="32" t="s">
        <v>42</v>
      </c>
      <c r="C33" s="33">
        <f>C34</f>
        <v>400000</v>
      </c>
    </row>
    <row r="34" spans="1:3" ht="112.9" customHeight="1" x14ac:dyDescent="0.25">
      <c r="A34" s="34" t="s">
        <v>43</v>
      </c>
      <c r="B34" s="34" t="s">
        <v>44</v>
      </c>
      <c r="C34" s="35">
        <v>400000</v>
      </c>
    </row>
    <row r="35" spans="1:3" ht="28.15" customHeight="1" x14ac:dyDescent="0.25">
      <c r="A35" s="21" t="s">
        <v>45</v>
      </c>
      <c r="B35" s="21" t="s">
        <v>46</v>
      </c>
      <c r="C35" s="22">
        <f>C36</f>
        <v>8100449</v>
      </c>
    </row>
    <row r="36" spans="1:3" ht="47.25" x14ac:dyDescent="0.25">
      <c r="A36" s="28" t="s">
        <v>47</v>
      </c>
      <c r="B36" s="28" t="s">
        <v>48</v>
      </c>
      <c r="C36" s="29">
        <f>SUM(C37:C40)</f>
        <v>8100449</v>
      </c>
    </row>
    <row r="37" spans="1:3" ht="36.6" customHeight="1" x14ac:dyDescent="0.25">
      <c r="A37" s="30" t="s">
        <v>244</v>
      </c>
      <c r="B37" s="30" t="s">
        <v>49</v>
      </c>
      <c r="C37" s="31">
        <v>6102000</v>
      </c>
    </row>
    <row r="38" spans="1:3" ht="66.599999999999994" customHeight="1" x14ac:dyDescent="0.25">
      <c r="A38" s="30" t="s">
        <v>242</v>
      </c>
      <c r="B38" s="30" t="s">
        <v>50</v>
      </c>
      <c r="C38" s="31">
        <v>194659</v>
      </c>
    </row>
    <row r="39" spans="1:3" ht="98.45" customHeight="1" x14ac:dyDescent="0.25">
      <c r="A39" s="166" t="s">
        <v>243</v>
      </c>
      <c r="B39" s="60" t="s">
        <v>6</v>
      </c>
      <c r="C39" s="61">
        <v>251000</v>
      </c>
    </row>
    <row r="40" spans="1:3" ht="98.45" customHeight="1" x14ac:dyDescent="0.25">
      <c r="A40" s="30" t="s">
        <v>312</v>
      </c>
      <c r="B40" s="30" t="s">
        <v>249</v>
      </c>
      <c r="C40" s="31">
        <v>1552790</v>
      </c>
    </row>
    <row r="41" spans="1:3" ht="15.75" x14ac:dyDescent="0.25">
      <c r="A41" s="172" t="s">
        <v>51</v>
      </c>
      <c r="B41" s="172"/>
      <c r="C41" s="37">
        <f>C12+C35</f>
        <v>12792829.460000001</v>
      </c>
    </row>
  </sheetData>
  <sheetProtection selectLockedCells="1" selectUnlockedCells="1"/>
  <mergeCells count="10">
    <mergeCell ref="A41:B41"/>
    <mergeCell ref="A9:A10"/>
    <mergeCell ref="B9:B10"/>
    <mergeCell ref="C9:C10"/>
    <mergeCell ref="A1:C1"/>
    <mergeCell ref="A2:C2"/>
    <mergeCell ref="A3:C3"/>
    <mergeCell ref="A4:C4"/>
    <mergeCell ref="A6:C6"/>
    <mergeCell ref="A7:C7"/>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view="pageBreakPreview" zoomScaleNormal="75" zoomScaleSheetLayoutView="100" workbookViewId="0">
      <selection activeCell="C15" sqref="C15"/>
    </sheetView>
  </sheetViews>
  <sheetFormatPr defaultRowHeight="12.75" x14ac:dyDescent="0.2"/>
  <cols>
    <col min="1" max="1" width="8.42578125" customWidth="1"/>
    <col min="2" max="2" width="67.5703125" customWidth="1"/>
    <col min="3" max="3" width="17.140625" customWidth="1"/>
  </cols>
  <sheetData>
    <row r="1" spans="1:5" ht="15" customHeight="1" x14ac:dyDescent="0.25">
      <c r="A1" s="174" t="s">
        <v>324</v>
      </c>
      <c r="B1" s="174"/>
      <c r="C1" s="174"/>
      <c r="D1" s="2"/>
      <c r="E1" s="2"/>
    </row>
    <row r="2" spans="1:5" ht="15" customHeight="1" x14ac:dyDescent="0.25">
      <c r="A2" s="174" t="s">
        <v>245</v>
      </c>
      <c r="B2" s="174"/>
      <c r="C2" s="174"/>
      <c r="D2" s="4"/>
      <c r="E2" s="4"/>
    </row>
    <row r="3" spans="1:5" ht="15" customHeight="1" x14ac:dyDescent="0.25">
      <c r="A3" s="174" t="s">
        <v>0</v>
      </c>
      <c r="B3" s="174"/>
      <c r="C3" s="174"/>
      <c r="D3" s="4"/>
      <c r="E3" s="4"/>
    </row>
    <row r="4" spans="1:5" ht="15" customHeight="1" x14ac:dyDescent="0.25">
      <c r="A4" s="174" t="s">
        <v>327</v>
      </c>
      <c r="B4" s="174"/>
      <c r="C4" s="174"/>
      <c r="D4" s="2"/>
      <c r="E4" s="2"/>
    </row>
    <row r="5" spans="1:5" ht="15" customHeight="1" x14ac:dyDescent="0.25">
      <c r="A5" s="14"/>
      <c r="B5" s="14"/>
      <c r="C5" s="14"/>
      <c r="D5" s="15"/>
      <c r="E5" s="15"/>
    </row>
    <row r="6" spans="1:5" ht="15.75" x14ac:dyDescent="0.25">
      <c r="A6" s="1"/>
      <c r="B6" s="18"/>
      <c r="C6" s="18"/>
    </row>
    <row r="7" spans="1:5" ht="58.5" customHeight="1" x14ac:dyDescent="0.2">
      <c r="A7" s="178" t="s">
        <v>292</v>
      </c>
      <c r="B7" s="178"/>
      <c r="C7" s="178"/>
    </row>
    <row r="8" spans="1:5" ht="18.600000000000001" customHeight="1" x14ac:dyDescent="0.2">
      <c r="A8" s="38"/>
      <c r="B8" s="38"/>
      <c r="C8" s="8" t="s">
        <v>7</v>
      </c>
    </row>
    <row r="9" spans="1:5" ht="29.45" customHeight="1" x14ac:dyDescent="0.2">
      <c r="A9" s="39" t="s">
        <v>52</v>
      </c>
      <c r="B9" s="39" t="s">
        <v>1</v>
      </c>
      <c r="C9" s="39" t="s">
        <v>271</v>
      </c>
    </row>
    <row r="10" spans="1:5" ht="15.75" x14ac:dyDescent="0.2">
      <c r="A10" s="40" t="s">
        <v>53</v>
      </c>
      <c r="B10" s="40" t="s">
        <v>54</v>
      </c>
      <c r="C10" s="41">
        <f>C11+C13+C14+C16+C15+C12</f>
        <v>4517873</v>
      </c>
    </row>
    <row r="11" spans="1:5" ht="31.5" x14ac:dyDescent="0.2">
      <c r="A11" s="16" t="s">
        <v>55</v>
      </c>
      <c r="B11" s="16" t="s">
        <v>56</v>
      </c>
      <c r="C11" s="42">
        <v>853000</v>
      </c>
    </row>
    <row r="12" spans="1:5" ht="47.25" x14ac:dyDescent="0.2">
      <c r="A12" s="16" t="s">
        <v>289</v>
      </c>
      <c r="B12" s="45" t="s">
        <v>278</v>
      </c>
      <c r="C12" s="42">
        <v>66000</v>
      </c>
    </row>
    <row r="13" spans="1:5" ht="47.25" x14ac:dyDescent="0.2">
      <c r="A13" s="16" t="s">
        <v>57</v>
      </c>
      <c r="B13" s="16" t="s">
        <v>58</v>
      </c>
      <c r="C13" s="42">
        <v>2815933</v>
      </c>
    </row>
    <row r="14" spans="1:5" ht="31.5" x14ac:dyDescent="0.2">
      <c r="A14" s="16" t="s">
        <v>59</v>
      </c>
      <c r="B14" s="16" t="s">
        <v>60</v>
      </c>
      <c r="C14" s="42">
        <v>121940</v>
      </c>
    </row>
    <row r="15" spans="1:5" ht="15.75" x14ac:dyDescent="0.2">
      <c r="A15" s="16" t="s">
        <v>61</v>
      </c>
      <c r="B15" s="16" t="s">
        <v>62</v>
      </c>
      <c r="C15" s="42">
        <v>20000</v>
      </c>
    </row>
    <row r="16" spans="1:5" ht="15.75" x14ac:dyDescent="0.2">
      <c r="A16" s="16" t="s">
        <v>63</v>
      </c>
      <c r="B16" s="16" t="s">
        <v>64</v>
      </c>
      <c r="C16" s="42">
        <v>641000</v>
      </c>
    </row>
    <row r="17" spans="1:3" ht="17.45" customHeight="1" x14ac:dyDescent="0.2">
      <c r="A17" s="40" t="s">
        <v>65</v>
      </c>
      <c r="B17" s="40" t="s">
        <v>66</v>
      </c>
      <c r="C17" s="41">
        <f>C18</f>
        <v>194659</v>
      </c>
    </row>
    <row r="18" spans="1:3" ht="15.75" x14ac:dyDescent="0.2">
      <c r="A18" s="16" t="s">
        <v>67</v>
      </c>
      <c r="B18" s="16" t="s">
        <v>68</v>
      </c>
      <c r="C18" s="42">
        <v>194659</v>
      </c>
    </row>
    <row r="19" spans="1:3" ht="31.5" x14ac:dyDescent="0.2">
      <c r="A19" s="40" t="s">
        <v>69</v>
      </c>
      <c r="B19" s="40" t="s">
        <v>70</v>
      </c>
      <c r="C19" s="41">
        <f>C20</f>
        <v>120000</v>
      </c>
    </row>
    <row r="20" spans="1:3" ht="47.25" x14ac:dyDescent="0.2">
      <c r="A20" s="16" t="s">
        <v>71</v>
      </c>
      <c r="B20" s="43" t="s">
        <v>246</v>
      </c>
      <c r="C20" s="42">
        <v>120000</v>
      </c>
    </row>
    <row r="21" spans="1:3" ht="15.75" x14ac:dyDescent="0.2">
      <c r="A21" s="40" t="s">
        <v>72</v>
      </c>
      <c r="B21" s="44" t="s">
        <v>73</v>
      </c>
      <c r="C21" s="41">
        <f>C22+C23</f>
        <v>2620079.96</v>
      </c>
    </row>
    <row r="22" spans="1:3" ht="15.75" x14ac:dyDescent="0.2">
      <c r="A22" s="16" t="s">
        <v>74</v>
      </c>
      <c r="B22" s="43" t="s">
        <v>75</v>
      </c>
      <c r="C22" s="42">
        <v>2595079.96</v>
      </c>
    </row>
    <row r="23" spans="1:3" ht="15.75" x14ac:dyDescent="0.2">
      <c r="A23" s="16" t="s">
        <v>304</v>
      </c>
      <c r="B23" s="43" t="s">
        <v>305</v>
      </c>
      <c r="C23" s="42">
        <v>25000</v>
      </c>
    </row>
    <row r="24" spans="1:3" ht="15.75" x14ac:dyDescent="0.2">
      <c r="A24" s="40" t="s">
        <v>76</v>
      </c>
      <c r="B24" s="40" t="s">
        <v>77</v>
      </c>
      <c r="C24" s="41">
        <f>C25+C26+C27+C28</f>
        <v>5047407.3900000006</v>
      </c>
    </row>
    <row r="25" spans="1:3" ht="15.75" x14ac:dyDescent="0.2">
      <c r="A25" s="16" t="s">
        <v>78</v>
      </c>
      <c r="B25" s="16" t="s">
        <v>79</v>
      </c>
      <c r="C25" s="42">
        <v>482000</v>
      </c>
    </row>
    <row r="26" spans="1:3" ht="15.75" x14ac:dyDescent="0.2">
      <c r="A26" s="16" t="s">
        <v>80</v>
      </c>
      <c r="B26" s="16" t="s">
        <v>81</v>
      </c>
      <c r="C26" s="42">
        <v>25000</v>
      </c>
    </row>
    <row r="27" spans="1:3" ht="15.75" x14ac:dyDescent="0.2">
      <c r="A27" s="16" t="s">
        <v>82</v>
      </c>
      <c r="B27" s="16" t="s">
        <v>83</v>
      </c>
      <c r="C27" s="42">
        <v>3413280.39</v>
      </c>
    </row>
    <row r="28" spans="1:3" ht="15.75" x14ac:dyDescent="0.2">
      <c r="A28" s="16" t="s">
        <v>84</v>
      </c>
      <c r="B28" s="16" t="s">
        <v>85</v>
      </c>
      <c r="C28" s="42">
        <v>1127127</v>
      </c>
    </row>
    <row r="29" spans="1:3" ht="15.75" x14ac:dyDescent="0.2">
      <c r="A29" s="40" t="s">
        <v>86</v>
      </c>
      <c r="B29" s="40" t="s">
        <v>87</v>
      </c>
      <c r="C29" s="41">
        <f>C30</f>
        <v>100000</v>
      </c>
    </row>
    <row r="30" spans="1:3" ht="15.75" x14ac:dyDescent="0.2">
      <c r="A30" s="16" t="s">
        <v>88</v>
      </c>
      <c r="B30" s="16" t="s">
        <v>89</v>
      </c>
      <c r="C30" s="42">
        <v>100000</v>
      </c>
    </row>
    <row r="31" spans="1:3" ht="15.75" x14ac:dyDescent="0.2">
      <c r="A31" s="40" t="s">
        <v>90</v>
      </c>
      <c r="B31" s="40" t="s">
        <v>91</v>
      </c>
      <c r="C31" s="41">
        <f>C32</f>
        <v>340000</v>
      </c>
    </row>
    <row r="32" spans="1:3" ht="15.75" x14ac:dyDescent="0.2">
      <c r="A32" s="16" t="s">
        <v>92</v>
      </c>
      <c r="B32" s="16" t="s">
        <v>93</v>
      </c>
      <c r="C32" s="42">
        <v>340000</v>
      </c>
    </row>
    <row r="33" spans="1:3" ht="15.75" x14ac:dyDescent="0.2">
      <c r="A33" s="40" t="s">
        <v>250</v>
      </c>
      <c r="B33" s="40" t="s">
        <v>251</v>
      </c>
      <c r="C33" s="41">
        <f>C34</f>
        <v>206000</v>
      </c>
    </row>
    <row r="34" spans="1:3" ht="15.75" x14ac:dyDescent="0.2">
      <c r="A34" s="16" t="s">
        <v>252</v>
      </c>
      <c r="B34" s="16" t="s">
        <v>253</v>
      </c>
      <c r="C34" s="42">
        <v>206000</v>
      </c>
    </row>
    <row r="35" spans="1:3" ht="18" customHeight="1" x14ac:dyDescent="0.2">
      <c r="A35" s="40" t="s">
        <v>94</v>
      </c>
      <c r="B35" s="40" t="s">
        <v>95</v>
      </c>
      <c r="C35" s="41">
        <f>C36</f>
        <v>170000</v>
      </c>
    </row>
    <row r="36" spans="1:3" ht="15.75" x14ac:dyDescent="0.2">
      <c r="A36" s="16" t="s">
        <v>96</v>
      </c>
      <c r="B36" s="16" t="s">
        <v>97</v>
      </c>
      <c r="C36" s="42">
        <v>170000</v>
      </c>
    </row>
    <row r="37" spans="1:3" ht="15.75" x14ac:dyDescent="0.2">
      <c r="A37" s="177" t="s">
        <v>98</v>
      </c>
      <c r="B37" s="177"/>
      <c r="C37" s="41">
        <f>C10+C17+C19+C21+C24+C29+C31+C35+C33</f>
        <v>13316019.350000001</v>
      </c>
    </row>
    <row r="38" spans="1:3" ht="15" x14ac:dyDescent="0.25">
      <c r="A38" s="2"/>
    </row>
    <row r="39" spans="1:3" ht="15" x14ac:dyDescent="0.25">
      <c r="A39" s="2"/>
    </row>
  </sheetData>
  <sheetProtection selectLockedCells="1" selectUnlockedCells="1"/>
  <mergeCells count="6">
    <mergeCell ref="A37:B37"/>
    <mergeCell ref="A1:C1"/>
    <mergeCell ref="A2:C2"/>
    <mergeCell ref="A3:C3"/>
    <mergeCell ref="A4:C4"/>
    <mergeCell ref="A7:C7"/>
  </mergeCells>
  <pageMargins left="0.74803149606299213" right="0.27559055118110237" top="0.39370078740157483" bottom="0.47244094488188981" header="0.51181102362204722" footer="0.51181102362204722"/>
  <pageSetup paperSize="9"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7"/>
  <sheetViews>
    <sheetView view="pageBreakPreview" zoomScale="110" zoomScaleNormal="75" zoomScaleSheetLayoutView="110" workbookViewId="0">
      <selection activeCell="F11" sqref="F11"/>
    </sheetView>
  </sheetViews>
  <sheetFormatPr defaultColWidth="8.7109375" defaultRowHeight="15.75" x14ac:dyDescent="0.25"/>
  <cols>
    <col min="1" max="1" width="46.140625" style="9" customWidth="1"/>
    <col min="2" max="2" width="7.28515625" style="9" customWidth="1"/>
    <col min="3" max="3" width="6.140625" style="9" customWidth="1"/>
    <col min="4" max="4" width="14.140625" style="9" customWidth="1"/>
    <col min="5" max="5" width="7.28515625" style="9" customWidth="1"/>
    <col min="6" max="6" width="13.28515625" style="9" customWidth="1"/>
    <col min="7" max="7" width="12.85546875" style="9" customWidth="1"/>
    <col min="8" max="8" width="8.7109375" style="9"/>
    <col min="9" max="9" width="12.85546875" style="9" customWidth="1"/>
    <col min="10" max="16384" width="8.7109375" style="9"/>
  </cols>
  <sheetData>
    <row r="1" spans="1:7" ht="15" customHeight="1" x14ac:dyDescent="0.25">
      <c r="A1" s="174" t="s">
        <v>325</v>
      </c>
      <c r="B1" s="174"/>
      <c r="C1" s="174"/>
      <c r="D1" s="174"/>
      <c r="E1" s="174"/>
      <c r="F1" s="174"/>
    </row>
    <row r="2" spans="1:7" ht="15" customHeight="1" x14ac:dyDescent="0.25">
      <c r="A2" s="174" t="s">
        <v>245</v>
      </c>
      <c r="B2" s="174"/>
      <c r="C2" s="174"/>
      <c r="D2" s="174"/>
      <c r="E2" s="174"/>
      <c r="F2" s="174"/>
    </row>
    <row r="3" spans="1:7" ht="15" customHeight="1" x14ac:dyDescent="0.25">
      <c r="A3" s="174" t="s">
        <v>0</v>
      </c>
      <c r="B3" s="174"/>
      <c r="C3" s="174"/>
      <c r="D3" s="174"/>
      <c r="E3" s="174"/>
      <c r="F3" s="174"/>
    </row>
    <row r="4" spans="1:7" ht="15" customHeight="1" x14ac:dyDescent="0.25">
      <c r="A4" s="174"/>
      <c r="B4" s="174"/>
      <c r="C4" s="174"/>
      <c r="D4" s="174" t="s">
        <v>327</v>
      </c>
      <c r="E4" s="174"/>
      <c r="F4" s="174"/>
    </row>
    <row r="5" spans="1:7" ht="15" customHeight="1" x14ac:dyDescent="0.25">
      <c r="A5" s="174"/>
      <c r="B5" s="174"/>
      <c r="C5" s="174"/>
      <c r="D5" s="174"/>
      <c r="E5" s="174"/>
      <c r="F5" s="174"/>
    </row>
    <row r="6" spans="1:7" ht="18.600000000000001" customHeight="1" x14ac:dyDescent="0.25">
      <c r="A6" s="174"/>
      <c r="B6" s="174"/>
      <c r="C6" s="174"/>
      <c r="D6" s="174"/>
      <c r="E6" s="174"/>
      <c r="F6" s="174"/>
    </row>
    <row r="7" spans="1:7" ht="63" customHeight="1" x14ac:dyDescent="0.25">
      <c r="A7" s="179" t="s">
        <v>291</v>
      </c>
      <c r="B7" s="179"/>
      <c r="C7" s="179"/>
      <c r="D7" s="179"/>
      <c r="E7" s="179"/>
      <c r="F7" s="179"/>
      <c r="G7" s="10"/>
    </row>
    <row r="8" spans="1:7" x14ac:dyDescent="0.25">
      <c r="A8" s="11"/>
      <c r="F8" s="11" t="s">
        <v>7</v>
      </c>
    </row>
    <row r="9" spans="1:7" ht="23.45" customHeight="1" x14ac:dyDescent="0.25">
      <c r="A9" s="98" t="s">
        <v>1</v>
      </c>
      <c r="B9" s="99" t="s">
        <v>99</v>
      </c>
      <c r="C9" s="99" t="s">
        <v>100</v>
      </c>
      <c r="D9" s="99" t="s">
        <v>101</v>
      </c>
      <c r="E9" s="100" t="s">
        <v>102</v>
      </c>
      <c r="F9" s="101" t="s">
        <v>271</v>
      </c>
    </row>
    <row r="10" spans="1:7" x14ac:dyDescent="0.25">
      <c r="A10" s="102">
        <v>1</v>
      </c>
      <c r="B10" s="102">
        <v>2</v>
      </c>
      <c r="C10" s="102">
        <v>3</v>
      </c>
      <c r="D10" s="102">
        <v>4</v>
      </c>
      <c r="E10" s="102">
        <v>5</v>
      </c>
      <c r="F10" s="102">
        <v>6</v>
      </c>
    </row>
    <row r="11" spans="1:7" x14ac:dyDescent="0.25">
      <c r="A11" s="103" t="s">
        <v>54</v>
      </c>
      <c r="B11" s="104" t="s">
        <v>103</v>
      </c>
      <c r="C11" s="104"/>
      <c r="D11" s="104"/>
      <c r="E11" s="104"/>
      <c r="F11" s="105">
        <f>F14+F21+F32+F37+F41+F18</f>
        <v>4517873</v>
      </c>
      <c r="G11" s="12"/>
    </row>
    <row r="12" spans="1:7" ht="24" x14ac:dyDescent="0.25">
      <c r="A12" s="103" t="s">
        <v>286</v>
      </c>
      <c r="B12" s="104"/>
      <c r="C12" s="104"/>
      <c r="D12" s="104" t="s">
        <v>285</v>
      </c>
      <c r="E12" s="104"/>
      <c r="F12" s="105">
        <f>F13+F38</f>
        <v>3876873</v>
      </c>
      <c r="G12" s="12"/>
    </row>
    <row r="13" spans="1:7" ht="28.9" customHeight="1" x14ac:dyDescent="0.25">
      <c r="A13" s="106" t="s">
        <v>282</v>
      </c>
      <c r="B13" s="107"/>
      <c r="C13" s="107"/>
      <c r="D13" s="107" t="s">
        <v>281</v>
      </c>
      <c r="E13" s="107"/>
      <c r="F13" s="108">
        <f>F15+F19+F22+F30+F33+F35</f>
        <v>3856873</v>
      </c>
      <c r="G13" s="12"/>
    </row>
    <row r="14" spans="1:7" ht="24" x14ac:dyDescent="0.25">
      <c r="A14" s="103" t="s">
        <v>104</v>
      </c>
      <c r="B14" s="104"/>
      <c r="C14" s="104" t="s">
        <v>105</v>
      </c>
      <c r="D14" s="104"/>
      <c r="E14" s="104"/>
      <c r="F14" s="105">
        <f>F15</f>
        <v>853000</v>
      </c>
    </row>
    <row r="15" spans="1:7" ht="27.6" customHeight="1" x14ac:dyDescent="0.25">
      <c r="A15" s="106" t="s">
        <v>176</v>
      </c>
      <c r="B15" s="107"/>
      <c r="C15" s="107"/>
      <c r="D15" s="107" t="s">
        <v>175</v>
      </c>
      <c r="E15" s="109"/>
      <c r="F15" s="108">
        <f>F16+F17</f>
        <v>853000</v>
      </c>
    </row>
    <row r="16" spans="1:7" ht="19.149999999999999" customHeight="1" x14ac:dyDescent="0.25">
      <c r="A16" s="106" t="s">
        <v>156</v>
      </c>
      <c r="B16" s="107"/>
      <c r="C16" s="107"/>
      <c r="D16" s="107"/>
      <c r="E16" s="107" t="s">
        <v>107</v>
      </c>
      <c r="F16" s="108">
        <v>655000</v>
      </c>
    </row>
    <row r="17" spans="1:6" ht="39" customHeight="1" x14ac:dyDescent="0.25">
      <c r="A17" s="106" t="s">
        <v>157</v>
      </c>
      <c r="B17" s="107"/>
      <c r="C17" s="107"/>
      <c r="D17" s="107"/>
      <c r="E17" s="107" t="s">
        <v>155</v>
      </c>
      <c r="F17" s="108">
        <v>198000</v>
      </c>
    </row>
    <row r="18" spans="1:6" ht="36" customHeight="1" x14ac:dyDescent="0.25">
      <c r="A18" s="103" t="s">
        <v>278</v>
      </c>
      <c r="B18" s="107"/>
      <c r="C18" s="104" t="s">
        <v>108</v>
      </c>
      <c r="D18" s="107"/>
      <c r="E18" s="107"/>
      <c r="F18" s="105">
        <f>F19</f>
        <v>66000</v>
      </c>
    </row>
    <row r="19" spans="1:6" ht="28.9" customHeight="1" x14ac:dyDescent="0.25">
      <c r="A19" s="106" t="s">
        <v>279</v>
      </c>
      <c r="B19" s="107"/>
      <c r="C19" s="107"/>
      <c r="D19" s="107" t="s">
        <v>280</v>
      </c>
      <c r="E19" s="107"/>
      <c r="F19" s="108">
        <f>F20</f>
        <v>66000</v>
      </c>
    </row>
    <row r="20" spans="1:6" x14ac:dyDescent="0.25">
      <c r="A20" s="106" t="s">
        <v>272</v>
      </c>
      <c r="B20" s="107"/>
      <c r="C20" s="107"/>
      <c r="D20" s="107"/>
      <c r="E20" s="107" t="s">
        <v>121</v>
      </c>
      <c r="F20" s="108">
        <v>66000</v>
      </c>
    </row>
    <row r="21" spans="1:6" ht="36" x14ac:dyDescent="0.25">
      <c r="A21" s="103" t="s">
        <v>109</v>
      </c>
      <c r="B21" s="104"/>
      <c r="C21" s="104" t="s">
        <v>110</v>
      </c>
      <c r="D21" s="104"/>
      <c r="E21" s="104"/>
      <c r="F21" s="105">
        <f>F22+F30</f>
        <v>2815933</v>
      </c>
    </row>
    <row r="22" spans="1:6" ht="21.6" customHeight="1" x14ac:dyDescent="0.25">
      <c r="A22" s="106" t="s">
        <v>177</v>
      </c>
      <c r="B22" s="104"/>
      <c r="C22" s="107"/>
      <c r="D22" s="107" t="s">
        <v>178</v>
      </c>
      <c r="E22" s="109"/>
      <c r="F22" s="108">
        <f>F23+F24+F25+F26+F27+F28+F29</f>
        <v>2803933</v>
      </c>
    </row>
    <row r="23" spans="1:6" ht="26.45" customHeight="1" x14ac:dyDescent="0.25">
      <c r="A23" s="106" t="s">
        <v>106</v>
      </c>
      <c r="B23" s="107"/>
      <c r="C23" s="107"/>
      <c r="D23" s="110"/>
      <c r="E23" s="107">
        <v>121</v>
      </c>
      <c r="F23" s="108">
        <v>1850000</v>
      </c>
    </row>
    <row r="24" spans="1:6" ht="26.45" customHeight="1" x14ac:dyDescent="0.25">
      <c r="A24" s="106" t="s">
        <v>170</v>
      </c>
      <c r="B24" s="107"/>
      <c r="C24" s="107"/>
      <c r="D24" s="110"/>
      <c r="E24" s="107" t="s">
        <v>171</v>
      </c>
      <c r="F24" s="108">
        <v>5000</v>
      </c>
    </row>
    <row r="25" spans="1:6" ht="40.9" customHeight="1" x14ac:dyDescent="0.25">
      <c r="A25" s="106" t="s">
        <v>157</v>
      </c>
      <c r="B25" s="107"/>
      <c r="C25" s="107"/>
      <c r="D25" s="110"/>
      <c r="E25" s="107" t="s">
        <v>155</v>
      </c>
      <c r="F25" s="108">
        <v>560000</v>
      </c>
    </row>
    <row r="26" spans="1:6" ht="18" customHeight="1" x14ac:dyDescent="0.25">
      <c r="A26" s="106" t="s">
        <v>272</v>
      </c>
      <c r="B26" s="107"/>
      <c r="C26" s="107"/>
      <c r="D26" s="110"/>
      <c r="E26" s="107">
        <v>244</v>
      </c>
      <c r="F26" s="108">
        <v>361933</v>
      </c>
    </row>
    <row r="27" spans="1:6" ht="20.45" customHeight="1" x14ac:dyDescent="0.25">
      <c r="A27" s="106" t="s">
        <v>112</v>
      </c>
      <c r="B27" s="107"/>
      <c r="C27" s="107"/>
      <c r="D27" s="110"/>
      <c r="E27" s="107">
        <v>851</v>
      </c>
      <c r="F27" s="108">
        <v>15000</v>
      </c>
    </row>
    <row r="28" spans="1:6" ht="17.45" customHeight="1" x14ac:dyDescent="0.25">
      <c r="A28" s="106" t="s">
        <v>113</v>
      </c>
      <c r="B28" s="107"/>
      <c r="C28" s="107"/>
      <c r="D28" s="110"/>
      <c r="E28" s="107">
        <v>852</v>
      </c>
      <c r="F28" s="108">
        <v>10000</v>
      </c>
    </row>
    <row r="29" spans="1:6" ht="21" customHeight="1" x14ac:dyDescent="0.25">
      <c r="A29" s="106" t="s">
        <v>160</v>
      </c>
      <c r="B29" s="107"/>
      <c r="C29" s="107"/>
      <c r="D29" s="110"/>
      <c r="E29" s="111" t="s">
        <v>159</v>
      </c>
      <c r="F29" s="112">
        <v>2000</v>
      </c>
    </row>
    <row r="30" spans="1:6" ht="24" x14ac:dyDescent="0.25">
      <c r="A30" s="106" t="s">
        <v>179</v>
      </c>
      <c r="B30" s="104"/>
      <c r="C30" s="104"/>
      <c r="D30" s="107" t="s">
        <v>172</v>
      </c>
      <c r="E30" s="113"/>
      <c r="F30" s="114">
        <f>F31</f>
        <v>12000</v>
      </c>
    </row>
    <row r="31" spans="1:6" x14ac:dyDescent="0.25">
      <c r="A31" s="106" t="s">
        <v>114</v>
      </c>
      <c r="B31" s="104"/>
      <c r="C31" s="104"/>
      <c r="D31" s="115"/>
      <c r="E31" s="116">
        <v>540</v>
      </c>
      <c r="F31" s="114">
        <v>12000</v>
      </c>
    </row>
    <row r="32" spans="1:6" ht="33.6" customHeight="1" x14ac:dyDescent="0.25">
      <c r="A32" s="103" t="s">
        <v>60</v>
      </c>
      <c r="B32" s="104"/>
      <c r="C32" s="104" t="s">
        <v>115</v>
      </c>
      <c r="D32" s="104"/>
      <c r="E32" s="117"/>
      <c r="F32" s="118">
        <f>F33+F35</f>
        <v>121940</v>
      </c>
    </row>
    <row r="33" spans="1:6" ht="24" x14ac:dyDescent="0.25">
      <c r="A33" s="106" t="s">
        <v>180</v>
      </c>
      <c r="B33" s="107"/>
      <c r="C33" s="107"/>
      <c r="D33" s="107" t="s">
        <v>161</v>
      </c>
      <c r="E33" s="109"/>
      <c r="F33" s="108">
        <f>F34</f>
        <v>84940</v>
      </c>
    </row>
    <row r="34" spans="1:6" x14ac:dyDescent="0.25">
      <c r="A34" s="106" t="s">
        <v>114</v>
      </c>
      <c r="B34" s="104"/>
      <c r="C34" s="104"/>
      <c r="D34" s="107"/>
      <c r="E34" s="107" t="s">
        <v>116</v>
      </c>
      <c r="F34" s="108">
        <v>84940</v>
      </c>
    </row>
    <row r="35" spans="1:6" ht="48.6" customHeight="1" x14ac:dyDescent="0.25">
      <c r="A35" s="106" t="s">
        <v>181</v>
      </c>
      <c r="B35" s="104"/>
      <c r="C35" s="104"/>
      <c r="D35" s="107" t="s">
        <v>162</v>
      </c>
      <c r="E35" s="109"/>
      <c r="F35" s="108">
        <f>F36</f>
        <v>37000</v>
      </c>
    </row>
    <row r="36" spans="1:6" x14ac:dyDescent="0.25">
      <c r="A36" s="106" t="s">
        <v>114</v>
      </c>
      <c r="B36" s="104"/>
      <c r="C36" s="104"/>
      <c r="D36" s="107"/>
      <c r="E36" s="107" t="s">
        <v>116</v>
      </c>
      <c r="F36" s="108">
        <v>37000</v>
      </c>
    </row>
    <row r="37" spans="1:6" x14ac:dyDescent="0.25">
      <c r="A37" s="103" t="s">
        <v>62</v>
      </c>
      <c r="B37" s="104"/>
      <c r="C37" s="104" t="s">
        <v>117</v>
      </c>
      <c r="D37" s="107"/>
      <c r="E37" s="107"/>
      <c r="F37" s="105">
        <f>F39</f>
        <v>20000</v>
      </c>
    </row>
    <row r="38" spans="1:6" ht="48" x14ac:dyDescent="0.25">
      <c r="A38" s="103" t="s">
        <v>284</v>
      </c>
      <c r="B38" s="104"/>
      <c r="C38" s="104"/>
      <c r="D38" s="119" t="s">
        <v>283</v>
      </c>
      <c r="E38" s="107"/>
      <c r="F38" s="105">
        <f>F39</f>
        <v>20000</v>
      </c>
    </row>
    <row r="39" spans="1:6" x14ac:dyDescent="0.25">
      <c r="A39" s="106" t="s">
        <v>182</v>
      </c>
      <c r="B39" s="104"/>
      <c r="C39" s="104"/>
      <c r="D39" s="107" t="s">
        <v>163</v>
      </c>
      <c r="E39" s="107"/>
      <c r="F39" s="108">
        <f>F40</f>
        <v>20000</v>
      </c>
    </row>
    <row r="40" spans="1:6" x14ac:dyDescent="0.25">
      <c r="A40" s="106" t="s">
        <v>118</v>
      </c>
      <c r="B40" s="104"/>
      <c r="C40" s="104"/>
      <c r="D40" s="107"/>
      <c r="E40" s="107" t="s">
        <v>119</v>
      </c>
      <c r="F40" s="108">
        <v>20000</v>
      </c>
    </row>
    <row r="41" spans="1:6" x14ac:dyDescent="0.25">
      <c r="A41" s="103" t="s">
        <v>120</v>
      </c>
      <c r="B41" s="107"/>
      <c r="C41" s="104">
        <v>13</v>
      </c>
      <c r="D41" s="107"/>
      <c r="E41" s="104"/>
      <c r="F41" s="105">
        <f>F42+F49</f>
        <v>641000</v>
      </c>
    </row>
    <row r="42" spans="1:6" ht="24" x14ac:dyDescent="0.25">
      <c r="A42" s="120" t="s">
        <v>240</v>
      </c>
      <c r="B42" s="111"/>
      <c r="C42" s="119"/>
      <c r="D42" s="119" t="s">
        <v>183</v>
      </c>
      <c r="E42" s="119"/>
      <c r="F42" s="121">
        <f>F43</f>
        <v>521000</v>
      </c>
    </row>
    <row r="43" spans="1:6" ht="36" x14ac:dyDescent="0.25">
      <c r="A43" s="122" t="s">
        <v>184</v>
      </c>
      <c r="B43" s="123"/>
      <c r="C43" s="119"/>
      <c r="D43" s="111" t="s">
        <v>185</v>
      </c>
      <c r="E43" s="119"/>
      <c r="F43" s="121">
        <f>F44+F47</f>
        <v>521000</v>
      </c>
    </row>
    <row r="44" spans="1:6" x14ac:dyDescent="0.25">
      <c r="A44" s="122" t="s">
        <v>247</v>
      </c>
      <c r="B44" s="123"/>
      <c r="C44" s="111"/>
      <c r="D44" s="111" t="s">
        <v>186</v>
      </c>
      <c r="E44" s="111"/>
      <c r="F44" s="112">
        <f>F45+F46</f>
        <v>511000</v>
      </c>
    </row>
    <row r="45" spans="1:6" x14ac:dyDescent="0.25">
      <c r="A45" s="106" t="s">
        <v>273</v>
      </c>
      <c r="B45" s="107"/>
      <c r="C45" s="107"/>
      <c r="D45" s="107"/>
      <c r="E45" s="107" t="s">
        <v>121</v>
      </c>
      <c r="F45" s="108">
        <v>491000</v>
      </c>
    </row>
    <row r="46" spans="1:6" x14ac:dyDescent="0.25">
      <c r="A46" s="124" t="s">
        <v>160</v>
      </c>
      <c r="B46" s="111"/>
      <c r="C46" s="111"/>
      <c r="D46" s="111"/>
      <c r="E46" s="111" t="s">
        <v>159</v>
      </c>
      <c r="F46" s="112">
        <v>20000</v>
      </c>
    </row>
    <row r="47" spans="1:6" x14ac:dyDescent="0.25">
      <c r="A47" s="124" t="s">
        <v>187</v>
      </c>
      <c r="B47" s="111"/>
      <c r="C47" s="111"/>
      <c r="D47" s="111" t="s">
        <v>188</v>
      </c>
      <c r="E47" s="111"/>
      <c r="F47" s="125">
        <f>F48</f>
        <v>10000</v>
      </c>
    </row>
    <row r="48" spans="1:6" x14ac:dyDescent="0.25">
      <c r="A48" s="106" t="s">
        <v>272</v>
      </c>
      <c r="B48" s="107"/>
      <c r="C48" s="107"/>
      <c r="D48" s="107"/>
      <c r="E48" s="107" t="s">
        <v>121</v>
      </c>
      <c r="F48" s="108">
        <v>10000</v>
      </c>
    </row>
    <row r="49" spans="1:6" ht="48" x14ac:dyDescent="0.25">
      <c r="A49" s="120" t="s">
        <v>209</v>
      </c>
      <c r="B49" s="107"/>
      <c r="C49" s="107"/>
      <c r="D49" s="119" t="s">
        <v>204</v>
      </c>
      <c r="E49" s="107"/>
      <c r="F49" s="105">
        <f>F50</f>
        <v>120000</v>
      </c>
    </row>
    <row r="50" spans="1:6" ht="36" x14ac:dyDescent="0.25">
      <c r="A50" s="122" t="s">
        <v>313</v>
      </c>
      <c r="B50" s="107"/>
      <c r="C50" s="107"/>
      <c r="D50" s="107" t="s">
        <v>206</v>
      </c>
      <c r="E50" s="107"/>
      <c r="F50" s="108">
        <f>F51</f>
        <v>120000</v>
      </c>
    </row>
    <row r="51" spans="1:6" ht="36" x14ac:dyDescent="0.25">
      <c r="A51" s="122" t="s">
        <v>207</v>
      </c>
      <c r="B51" s="164"/>
      <c r="C51" s="107"/>
      <c r="D51" s="107" t="s">
        <v>208</v>
      </c>
      <c r="E51" s="107"/>
      <c r="F51" s="108">
        <f>F52</f>
        <v>120000</v>
      </c>
    </row>
    <row r="52" spans="1:6" x14ac:dyDescent="0.25">
      <c r="A52" s="106" t="s">
        <v>272</v>
      </c>
      <c r="B52" s="164"/>
      <c r="C52" s="107"/>
      <c r="D52" s="107"/>
      <c r="E52" s="107" t="s">
        <v>121</v>
      </c>
      <c r="F52" s="108">
        <v>120000</v>
      </c>
    </row>
    <row r="53" spans="1:6" x14ac:dyDescent="0.25">
      <c r="A53" s="103" t="s">
        <v>66</v>
      </c>
      <c r="B53" s="104" t="s">
        <v>105</v>
      </c>
      <c r="C53" s="107"/>
      <c r="D53" s="107"/>
      <c r="E53" s="104"/>
      <c r="F53" s="105">
        <f>F54</f>
        <v>194659</v>
      </c>
    </row>
    <row r="54" spans="1:6" x14ac:dyDescent="0.25">
      <c r="A54" s="103" t="s">
        <v>68</v>
      </c>
      <c r="B54" s="107"/>
      <c r="C54" s="104" t="s">
        <v>108</v>
      </c>
      <c r="D54" s="104"/>
      <c r="E54" s="104"/>
      <c r="F54" s="105">
        <f>F58+F59</f>
        <v>194659</v>
      </c>
    </row>
    <row r="55" spans="1:6" ht="24" x14ac:dyDescent="0.25">
      <c r="A55" s="103" t="s">
        <v>286</v>
      </c>
      <c r="B55" s="107"/>
      <c r="C55" s="104"/>
      <c r="D55" s="104" t="s">
        <v>285</v>
      </c>
      <c r="E55" s="104"/>
      <c r="F55" s="105">
        <f>F56</f>
        <v>194659</v>
      </c>
    </row>
    <row r="56" spans="1:6" ht="24" x14ac:dyDescent="0.25">
      <c r="A56" s="106" t="s">
        <v>282</v>
      </c>
      <c r="B56" s="107"/>
      <c r="C56" s="107"/>
      <c r="D56" s="107" t="s">
        <v>281</v>
      </c>
      <c r="E56" s="104"/>
      <c r="F56" s="108">
        <f>F57</f>
        <v>194659</v>
      </c>
    </row>
    <row r="57" spans="1:6" ht="24" x14ac:dyDescent="0.25">
      <c r="A57" s="106" t="s">
        <v>122</v>
      </c>
      <c r="B57" s="107"/>
      <c r="C57" s="107"/>
      <c r="D57" s="107" t="s">
        <v>164</v>
      </c>
      <c r="E57" s="107"/>
      <c r="F57" s="108">
        <f>F58+F59</f>
        <v>194659</v>
      </c>
    </row>
    <row r="58" spans="1:6" ht="24.6" customHeight="1" x14ac:dyDescent="0.25">
      <c r="A58" s="106" t="s">
        <v>106</v>
      </c>
      <c r="B58" s="107"/>
      <c r="C58" s="107"/>
      <c r="D58" s="107"/>
      <c r="E58" s="107" t="s">
        <v>107</v>
      </c>
      <c r="F58" s="108">
        <v>149507.68</v>
      </c>
    </row>
    <row r="59" spans="1:6" ht="36" x14ac:dyDescent="0.25">
      <c r="A59" s="106" t="s">
        <v>157</v>
      </c>
      <c r="B59" s="107"/>
      <c r="C59" s="107"/>
      <c r="D59" s="107"/>
      <c r="E59" s="107" t="s">
        <v>155</v>
      </c>
      <c r="F59" s="108">
        <v>45151.32</v>
      </c>
    </row>
    <row r="60" spans="1:6" ht="24" x14ac:dyDescent="0.25">
      <c r="A60" s="103" t="s">
        <v>70</v>
      </c>
      <c r="B60" s="104" t="s">
        <v>108</v>
      </c>
      <c r="C60" s="104"/>
      <c r="D60" s="104"/>
      <c r="E60" s="104"/>
      <c r="F60" s="105">
        <f>F61</f>
        <v>120000</v>
      </c>
    </row>
    <row r="61" spans="1:6" ht="36" x14ac:dyDescent="0.25">
      <c r="A61" s="103" t="s">
        <v>123</v>
      </c>
      <c r="B61" s="107"/>
      <c r="C61" s="104" t="s">
        <v>124</v>
      </c>
      <c r="D61" s="104"/>
      <c r="E61" s="104"/>
      <c r="F61" s="105">
        <f>F62</f>
        <v>120000</v>
      </c>
    </row>
    <row r="62" spans="1:6" ht="60" x14ac:dyDescent="0.25">
      <c r="A62" s="120" t="s">
        <v>241</v>
      </c>
      <c r="B62" s="111"/>
      <c r="C62" s="119"/>
      <c r="D62" s="119" t="s">
        <v>189</v>
      </c>
      <c r="E62" s="119"/>
      <c r="F62" s="121">
        <f>F63</f>
        <v>120000</v>
      </c>
    </row>
    <row r="63" spans="1:6" ht="60" x14ac:dyDescent="0.25">
      <c r="A63" s="124" t="s">
        <v>190</v>
      </c>
      <c r="B63" s="111"/>
      <c r="C63" s="119"/>
      <c r="D63" s="111" t="s">
        <v>192</v>
      </c>
      <c r="E63" s="119"/>
      <c r="F63" s="112">
        <f>F64+F66</f>
        <v>120000</v>
      </c>
    </row>
    <row r="64" spans="1:6" x14ac:dyDescent="0.25">
      <c r="A64" s="124" t="s">
        <v>125</v>
      </c>
      <c r="B64" s="111"/>
      <c r="C64" s="119"/>
      <c r="D64" s="111" t="s">
        <v>191</v>
      </c>
      <c r="E64" s="119"/>
      <c r="F64" s="112">
        <f>F65</f>
        <v>100000</v>
      </c>
    </row>
    <row r="65" spans="1:6" x14ac:dyDescent="0.25">
      <c r="A65" s="106" t="s">
        <v>273</v>
      </c>
      <c r="B65" s="107"/>
      <c r="C65" s="104"/>
      <c r="D65" s="104"/>
      <c r="E65" s="107" t="s">
        <v>121</v>
      </c>
      <c r="F65" s="108">
        <v>100000</v>
      </c>
    </row>
    <row r="66" spans="1:6" x14ac:dyDescent="0.25">
      <c r="A66" s="124" t="s">
        <v>193</v>
      </c>
      <c r="B66" s="126"/>
      <c r="C66" s="126"/>
      <c r="D66" s="111" t="s">
        <v>194</v>
      </c>
      <c r="E66" s="111"/>
      <c r="F66" s="112">
        <f>F67</f>
        <v>20000</v>
      </c>
    </row>
    <row r="67" spans="1:6" x14ac:dyDescent="0.25">
      <c r="A67" s="106" t="s">
        <v>272</v>
      </c>
      <c r="B67" s="127"/>
      <c r="C67" s="127"/>
      <c r="D67" s="107"/>
      <c r="E67" s="107" t="s">
        <v>121</v>
      </c>
      <c r="F67" s="108">
        <v>20000</v>
      </c>
    </row>
    <row r="68" spans="1:6" x14ac:dyDescent="0.25">
      <c r="A68" s="103" t="s">
        <v>126</v>
      </c>
      <c r="B68" s="104" t="s">
        <v>110</v>
      </c>
      <c r="C68" s="104"/>
      <c r="D68" s="107"/>
      <c r="E68" s="104"/>
      <c r="F68" s="105">
        <f>F69+F79</f>
        <v>2620079.96</v>
      </c>
    </row>
    <row r="69" spans="1:6" x14ac:dyDescent="0.25">
      <c r="A69" s="120" t="s">
        <v>75</v>
      </c>
      <c r="B69" s="119"/>
      <c r="C69" s="119" t="s">
        <v>124</v>
      </c>
      <c r="D69" s="111"/>
      <c r="E69" s="119"/>
      <c r="F69" s="121">
        <f>F70</f>
        <v>2595079.96</v>
      </c>
    </row>
    <row r="70" spans="1:6" ht="36" x14ac:dyDescent="0.25">
      <c r="A70" s="128" t="s">
        <v>195</v>
      </c>
      <c r="B70" s="129"/>
      <c r="C70" s="129"/>
      <c r="D70" s="129" t="s">
        <v>196</v>
      </c>
      <c r="E70" s="129"/>
      <c r="F70" s="130">
        <f>F71</f>
        <v>2595079.96</v>
      </c>
    </row>
    <row r="71" spans="1:6" ht="36" x14ac:dyDescent="0.25">
      <c r="A71" s="122" t="s">
        <v>197</v>
      </c>
      <c r="B71" s="131"/>
      <c r="C71" s="131"/>
      <c r="D71" s="116" t="s">
        <v>198</v>
      </c>
      <c r="E71" s="129"/>
      <c r="F71" s="132">
        <f>F72+F74+F77</f>
        <v>2595079.96</v>
      </c>
    </row>
    <row r="72" spans="1:6" ht="24" x14ac:dyDescent="0.25">
      <c r="A72" s="122" t="s">
        <v>199</v>
      </c>
      <c r="B72" s="131"/>
      <c r="C72" s="131"/>
      <c r="D72" s="116" t="s">
        <v>200</v>
      </c>
      <c r="E72" s="129"/>
      <c r="F72" s="132">
        <v>791289.96</v>
      </c>
    </row>
    <row r="73" spans="1:6" x14ac:dyDescent="0.25">
      <c r="A73" s="122" t="s">
        <v>272</v>
      </c>
      <c r="B73" s="129"/>
      <c r="C73" s="129"/>
      <c r="D73" s="113"/>
      <c r="E73" s="116" t="s">
        <v>121</v>
      </c>
      <c r="F73" s="133">
        <v>733380.46</v>
      </c>
    </row>
    <row r="74" spans="1:6" ht="24" x14ac:dyDescent="0.25">
      <c r="A74" s="134" t="s">
        <v>201</v>
      </c>
      <c r="B74" s="135"/>
      <c r="C74" s="136"/>
      <c r="D74" s="136" t="s">
        <v>202</v>
      </c>
      <c r="E74" s="135"/>
      <c r="F74" s="137">
        <f>F75</f>
        <v>251000</v>
      </c>
    </row>
    <row r="75" spans="1:6" ht="24" x14ac:dyDescent="0.25">
      <c r="A75" s="106" t="s">
        <v>111</v>
      </c>
      <c r="B75" s="104"/>
      <c r="C75" s="107"/>
      <c r="D75" s="107"/>
      <c r="E75" s="107" t="s">
        <v>121</v>
      </c>
      <c r="F75" s="108">
        <v>251000</v>
      </c>
    </row>
    <row r="76" spans="1:6" x14ac:dyDescent="0.25">
      <c r="A76" s="124" t="s">
        <v>315</v>
      </c>
      <c r="B76" s="104"/>
      <c r="C76" s="111"/>
      <c r="D76" s="107" t="s">
        <v>314</v>
      </c>
      <c r="E76" s="107"/>
      <c r="F76" s="108">
        <f>F77</f>
        <v>1552790</v>
      </c>
    </row>
    <row r="77" spans="1:6" ht="24" x14ac:dyDescent="0.25">
      <c r="A77" s="106" t="s">
        <v>111</v>
      </c>
      <c r="B77" s="104"/>
      <c r="C77" s="111"/>
      <c r="D77" s="107"/>
      <c r="E77" s="107" t="s">
        <v>121</v>
      </c>
      <c r="F77" s="108">
        <v>1552790</v>
      </c>
    </row>
    <row r="78" spans="1:6" x14ac:dyDescent="0.25">
      <c r="A78" s="120" t="s">
        <v>305</v>
      </c>
      <c r="B78" s="104"/>
      <c r="C78" s="119" t="s">
        <v>306</v>
      </c>
      <c r="D78" s="107"/>
      <c r="E78" s="107"/>
      <c r="F78" s="105">
        <f>F79</f>
        <v>25000</v>
      </c>
    </row>
    <row r="79" spans="1:6" ht="48" x14ac:dyDescent="0.25">
      <c r="A79" s="128" t="s">
        <v>311</v>
      </c>
      <c r="B79" s="163"/>
      <c r="C79" s="165"/>
      <c r="D79" s="164"/>
      <c r="E79" s="107"/>
      <c r="F79" s="105">
        <f>F81</f>
        <v>25000</v>
      </c>
    </row>
    <row r="80" spans="1:6" ht="36" x14ac:dyDescent="0.25">
      <c r="A80" s="122" t="s">
        <v>310</v>
      </c>
      <c r="B80" s="104"/>
      <c r="C80" s="135"/>
      <c r="D80" s="107" t="s">
        <v>309</v>
      </c>
      <c r="E80" s="107"/>
      <c r="F80" s="108"/>
    </row>
    <row r="81" spans="1:6" x14ac:dyDescent="0.25">
      <c r="A81" s="106" t="s">
        <v>308</v>
      </c>
      <c r="B81" s="104"/>
      <c r="C81" s="107"/>
      <c r="D81" s="107" t="s">
        <v>307</v>
      </c>
      <c r="E81" s="107"/>
      <c r="F81" s="108">
        <f>F82</f>
        <v>25000</v>
      </c>
    </row>
    <row r="82" spans="1:6" ht="24" x14ac:dyDescent="0.25">
      <c r="A82" s="106" t="s">
        <v>111</v>
      </c>
      <c r="B82" s="104"/>
      <c r="C82" s="107"/>
      <c r="D82" s="107"/>
      <c r="E82" s="107" t="s">
        <v>121</v>
      </c>
      <c r="F82" s="108">
        <v>25000</v>
      </c>
    </row>
    <row r="83" spans="1:6" x14ac:dyDescent="0.25">
      <c r="A83" s="103" t="s">
        <v>77</v>
      </c>
      <c r="B83" s="119" t="s">
        <v>127</v>
      </c>
      <c r="C83" s="119"/>
      <c r="D83" s="104"/>
      <c r="E83" s="104"/>
      <c r="F83" s="105">
        <f>F84+F93+F96+F106</f>
        <v>5047407.3899999997</v>
      </c>
    </row>
    <row r="84" spans="1:6" x14ac:dyDescent="0.25">
      <c r="A84" s="120" t="s">
        <v>79</v>
      </c>
      <c r="B84" s="119"/>
      <c r="C84" s="119" t="s">
        <v>103</v>
      </c>
      <c r="D84" s="119"/>
      <c r="E84" s="119"/>
      <c r="F84" s="121">
        <f>F85+F90</f>
        <v>482000</v>
      </c>
    </row>
    <row r="85" spans="1:6" ht="48" x14ac:dyDescent="0.25">
      <c r="A85" s="128" t="s">
        <v>316</v>
      </c>
      <c r="B85" s="167"/>
      <c r="C85" s="167"/>
      <c r="D85" s="129" t="s">
        <v>203</v>
      </c>
      <c r="E85" s="167"/>
      <c r="F85" s="121">
        <f>F86</f>
        <v>242000</v>
      </c>
    </row>
    <row r="86" spans="1:6" ht="61.15" customHeight="1" x14ac:dyDescent="0.25">
      <c r="A86" s="171" t="s">
        <v>317</v>
      </c>
      <c r="B86" s="168"/>
      <c r="C86" s="168"/>
      <c r="D86" s="111" t="s">
        <v>318</v>
      </c>
      <c r="E86" s="168"/>
      <c r="F86" s="112">
        <f>F87</f>
        <v>242000</v>
      </c>
    </row>
    <row r="87" spans="1:6" ht="24" x14ac:dyDescent="0.25">
      <c r="A87" s="122" t="s">
        <v>319</v>
      </c>
      <c r="B87" s="167"/>
      <c r="C87" s="167"/>
      <c r="D87" s="116" t="s">
        <v>320</v>
      </c>
      <c r="E87" s="116"/>
      <c r="F87" s="169">
        <f>F88</f>
        <v>242000</v>
      </c>
    </row>
    <row r="88" spans="1:6" ht="24" x14ac:dyDescent="0.25">
      <c r="A88" s="122" t="s">
        <v>111</v>
      </c>
      <c r="B88" s="167"/>
      <c r="C88" s="167"/>
      <c r="D88" s="116"/>
      <c r="E88" s="116" t="s">
        <v>121</v>
      </c>
      <c r="F88" s="169">
        <v>242000</v>
      </c>
    </row>
    <row r="89" spans="1:6" ht="48" x14ac:dyDescent="0.25">
      <c r="A89" s="128" t="s">
        <v>209</v>
      </c>
      <c r="B89" s="129"/>
      <c r="C89" s="129"/>
      <c r="D89" s="129" t="s">
        <v>204</v>
      </c>
      <c r="E89" s="116"/>
      <c r="F89" s="170">
        <f>F91+F95</f>
        <v>265000</v>
      </c>
    </row>
    <row r="90" spans="1:6" ht="43.9" customHeight="1" x14ac:dyDescent="0.25">
      <c r="A90" s="134" t="s">
        <v>205</v>
      </c>
      <c r="B90" s="138"/>
      <c r="C90" s="138"/>
      <c r="D90" s="139" t="s">
        <v>206</v>
      </c>
      <c r="E90" s="140"/>
      <c r="F90" s="141">
        <f>F91</f>
        <v>240000</v>
      </c>
    </row>
    <row r="91" spans="1:6" ht="32.450000000000003" customHeight="1" x14ac:dyDescent="0.25">
      <c r="A91" s="122" t="s">
        <v>207</v>
      </c>
      <c r="B91" s="129"/>
      <c r="C91" s="129"/>
      <c r="D91" s="142" t="s">
        <v>208</v>
      </c>
      <c r="E91" s="116"/>
      <c r="F91" s="114">
        <f>F92</f>
        <v>240000</v>
      </c>
    </row>
    <row r="92" spans="1:6" x14ac:dyDescent="0.25">
      <c r="A92" s="143" t="s">
        <v>272</v>
      </c>
      <c r="B92" s="129"/>
      <c r="C92" s="129"/>
      <c r="D92" s="142"/>
      <c r="E92" s="116" t="s">
        <v>121</v>
      </c>
      <c r="F92" s="114">
        <v>240000</v>
      </c>
    </row>
    <row r="93" spans="1:6" x14ac:dyDescent="0.25">
      <c r="A93" s="103" t="s">
        <v>81</v>
      </c>
      <c r="B93" s="107"/>
      <c r="C93" s="104" t="s">
        <v>105</v>
      </c>
      <c r="D93" s="107"/>
      <c r="E93" s="107"/>
      <c r="F93" s="105">
        <f>F95</f>
        <v>25000</v>
      </c>
    </row>
    <row r="94" spans="1:6" ht="36" x14ac:dyDescent="0.25">
      <c r="A94" s="122" t="s">
        <v>207</v>
      </c>
      <c r="B94" s="107"/>
      <c r="C94" s="104"/>
      <c r="D94" s="107" t="s">
        <v>208</v>
      </c>
      <c r="E94" s="107"/>
      <c r="F94" s="108">
        <f>F95</f>
        <v>25000</v>
      </c>
    </row>
    <row r="95" spans="1:6" x14ac:dyDescent="0.25">
      <c r="A95" s="143" t="s">
        <v>272</v>
      </c>
      <c r="B95" s="107"/>
      <c r="C95" s="104"/>
      <c r="D95" s="107"/>
      <c r="E95" s="107" t="s">
        <v>121</v>
      </c>
      <c r="F95" s="108">
        <v>25000</v>
      </c>
    </row>
    <row r="96" spans="1:6" x14ac:dyDescent="0.25">
      <c r="A96" s="103" t="s">
        <v>83</v>
      </c>
      <c r="B96" s="104"/>
      <c r="C96" s="104" t="s">
        <v>108</v>
      </c>
      <c r="D96" s="107"/>
      <c r="E96" s="104"/>
      <c r="F96" s="105">
        <f>F100+F103+F105+F101</f>
        <v>3413280.3899999997</v>
      </c>
    </row>
    <row r="97" spans="1:6" ht="42" customHeight="1" x14ac:dyDescent="0.25">
      <c r="A97" s="120" t="s">
        <v>210</v>
      </c>
      <c r="B97" s="119"/>
      <c r="C97" s="119"/>
      <c r="D97" s="119" t="s">
        <v>211</v>
      </c>
      <c r="E97" s="119"/>
      <c r="F97" s="121">
        <f>F98</f>
        <v>3413280.3899999997</v>
      </c>
    </row>
    <row r="98" spans="1:6" ht="24" x14ac:dyDescent="0.25">
      <c r="A98" s="122" t="s">
        <v>212</v>
      </c>
      <c r="B98" s="129"/>
      <c r="C98" s="129"/>
      <c r="D98" s="142" t="s">
        <v>213</v>
      </c>
      <c r="E98" s="129"/>
      <c r="F98" s="114">
        <f>F99+F102+F104</f>
        <v>3413280.3899999997</v>
      </c>
    </row>
    <row r="99" spans="1:6" x14ac:dyDescent="0.25">
      <c r="A99" s="122" t="s">
        <v>128</v>
      </c>
      <c r="B99" s="129"/>
      <c r="C99" s="129"/>
      <c r="D99" s="142" t="s">
        <v>214</v>
      </c>
      <c r="E99" s="129"/>
      <c r="F99" s="114">
        <f>F100+F101</f>
        <v>1267000</v>
      </c>
    </row>
    <row r="100" spans="1:6" x14ac:dyDescent="0.25">
      <c r="A100" s="122" t="s">
        <v>272</v>
      </c>
      <c r="B100" s="144"/>
      <c r="C100" s="142"/>
      <c r="D100" s="142"/>
      <c r="E100" s="116" t="s">
        <v>121</v>
      </c>
      <c r="F100" s="114">
        <v>1266000</v>
      </c>
    </row>
    <row r="101" spans="1:6" x14ac:dyDescent="0.25">
      <c r="A101" s="106" t="s">
        <v>160</v>
      </c>
      <c r="B101" s="144"/>
      <c r="C101" s="142"/>
      <c r="D101" s="142"/>
      <c r="E101" s="116" t="s">
        <v>159</v>
      </c>
      <c r="F101" s="114">
        <v>1000</v>
      </c>
    </row>
    <row r="102" spans="1:6" x14ac:dyDescent="0.25">
      <c r="A102" s="122" t="s">
        <v>129</v>
      </c>
      <c r="B102" s="116"/>
      <c r="C102" s="116"/>
      <c r="D102" s="116" t="s">
        <v>215</v>
      </c>
      <c r="E102" s="116"/>
      <c r="F102" s="114">
        <f>F103</f>
        <v>236000</v>
      </c>
    </row>
    <row r="103" spans="1:6" x14ac:dyDescent="0.25">
      <c r="A103" s="143" t="s">
        <v>273</v>
      </c>
      <c r="B103" s="145"/>
      <c r="C103" s="146"/>
      <c r="D103" s="146"/>
      <c r="E103" s="147" t="s">
        <v>121</v>
      </c>
      <c r="F103" s="148">
        <v>236000</v>
      </c>
    </row>
    <row r="104" spans="1:6" x14ac:dyDescent="0.25">
      <c r="A104" s="143" t="s">
        <v>216</v>
      </c>
      <c r="B104" s="145"/>
      <c r="C104" s="146"/>
      <c r="D104" s="147" t="s">
        <v>217</v>
      </c>
      <c r="E104" s="147"/>
      <c r="F104" s="148">
        <f>F105</f>
        <v>1910280.39</v>
      </c>
    </row>
    <row r="105" spans="1:6" x14ac:dyDescent="0.25">
      <c r="A105" s="106" t="s">
        <v>272</v>
      </c>
      <c r="B105" s="149"/>
      <c r="C105" s="149"/>
      <c r="D105" s="149"/>
      <c r="E105" s="107" t="s">
        <v>121</v>
      </c>
      <c r="F105" s="108">
        <v>1910280.39</v>
      </c>
    </row>
    <row r="106" spans="1:6" ht="32.450000000000003" customHeight="1" x14ac:dyDescent="0.25">
      <c r="A106" s="120" t="s">
        <v>85</v>
      </c>
      <c r="B106" s="150"/>
      <c r="C106" s="119" t="s">
        <v>127</v>
      </c>
      <c r="D106" s="111"/>
      <c r="E106" s="119"/>
      <c r="F106" s="121">
        <f>F110+F111+F115</f>
        <v>1127127</v>
      </c>
    </row>
    <row r="107" spans="1:6" ht="22.15" customHeight="1" x14ac:dyDescent="0.25">
      <c r="A107" s="103" t="s">
        <v>286</v>
      </c>
      <c r="B107" s="107"/>
      <c r="C107" s="104"/>
      <c r="D107" s="104" t="s">
        <v>285</v>
      </c>
      <c r="E107" s="119"/>
      <c r="F107" s="121">
        <f>F108</f>
        <v>77127</v>
      </c>
    </row>
    <row r="108" spans="1:6" ht="34.15" customHeight="1" x14ac:dyDescent="0.25">
      <c r="A108" s="106" t="s">
        <v>282</v>
      </c>
      <c r="B108" s="107"/>
      <c r="C108" s="107"/>
      <c r="D108" s="107" t="s">
        <v>281</v>
      </c>
      <c r="E108" s="119"/>
      <c r="F108" s="121">
        <f>F109</f>
        <v>77127</v>
      </c>
    </row>
    <row r="109" spans="1:6" ht="36" x14ac:dyDescent="0.25">
      <c r="A109" s="106" t="s">
        <v>218</v>
      </c>
      <c r="B109" s="149"/>
      <c r="C109" s="104"/>
      <c r="D109" s="107" t="s">
        <v>165</v>
      </c>
      <c r="E109" s="107"/>
      <c r="F109" s="108">
        <f>F110</f>
        <v>77127</v>
      </c>
    </row>
    <row r="110" spans="1:6" x14ac:dyDescent="0.25">
      <c r="A110" s="106" t="s">
        <v>130</v>
      </c>
      <c r="B110" s="149"/>
      <c r="C110" s="104"/>
      <c r="D110" s="107"/>
      <c r="E110" s="107" t="s">
        <v>116</v>
      </c>
      <c r="F110" s="108">
        <v>77127</v>
      </c>
    </row>
    <row r="111" spans="1:6" ht="36" x14ac:dyDescent="0.25">
      <c r="A111" s="128" t="s">
        <v>219</v>
      </c>
      <c r="B111" s="151"/>
      <c r="C111" s="129"/>
      <c r="D111" s="129" t="s">
        <v>287</v>
      </c>
      <c r="E111" s="129"/>
      <c r="F111" s="130">
        <f>F112</f>
        <v>520000</v>
      </c>
    </row>
    <row r="112" spans="1:6" ht="24" x14ac:dyDescent="0.25">
      <c r="A112" s="122" t="s">
        <v>220</v>
      </c>
      <c r="B112" s="151"/>
      <c r="C112" s="129"/>
      <c r="D112" s="116" t="s">
        <v>288</v>
      </c>
      <c r="E112" s="129"/>
      <c r="F112" s="114">
        <f>F113</f>
        <v>520000</v>
      </c>
    </row>
    <row r="113" spans="1:6" ht="24" x14ac:dyDescent="0.25">
      <c r="A113" s="122" t="s">
        <v>131</v>
      </c>
      <c r="B113" s="151"/>
      <c r="C113" s="129"/>
      <c r="D113" s="116" t="s">
        <v>221</v>
      </c>
      <c r="E113" s="129"/>
      <c r="F113" s="114">
        <f>F114</f>
        <v>520000</v>
      </c>
    </row>
    <row r="114" spans="1:6" x14ac:dyDescent="0.25">
      <c r="A114" s="143" t="s">
        <v>272</v>
      </c>
      <c r="B114" s="151"/>
      <c r="C114" s="129"/>
      <c r="D114" s="116"/>
      <c r="E114" s="116" t="s">
        <v>121</v>
      </c>
      <c r="F114" s="114">
        <v>520000</v>
      </c>
    </row>
    <row r="115" spans="1:6" ht="48" x14ac:dyDescent="0.25">
      <c r="A115" s="128" t="s">
        <v>209</v>
      </c>
      <c r="B115" s="129"/>
      <c r="C115" s="129"/>
      <c r="D115" s="129" t="s">
        <v>204</v>
      </c>
      <c r="E115" s="129"/>
      <c r="F115" s="130">
        <f>F116</f>
        <v>530000</v>
      </c>
    </row>
    <row r="116" spans="1:6" ht="36" x14ac:dyDescent="0.25">
      <c r="A116" s="128" t="s">
        <v>205</v>
      </c>
      <c r="B116" s="129"/>
      <c r="C116" s="129"/>
      <c r="D116" s="129" t="s">
        <v>206</v>
      </c>
      <c r="E116" s="129"/>
      <c r="F116" s="130">
        <f>F117</f>
        <v>530000</v>
      </c>
    </row>
    <row r="117" spans="1:6" ht="24" x14ac:dyDescent="0.25">
      <c r="A117" s="122" t="s">
        <v>173</v>
      </c>
      <c r="B117" s="129"/>
      <c r="C117" s="129"/>
      <c r="D117" s="142" t="s">
        <v>222</v>
      </c>
      <c r="E117" s="129"/>
      <c r="F117" s="114">
        <f>F118</f>
        <v>530000</v>
      </c>
    </row>
    <row r="118" spans="1:6" x14ac:dyDescent="0.25">
      <c r="A118" s="143" t="s">
        <v>272</v>
      </c>
      <c r="B118" s="147"/>
      <c r="C118" s="147"/>
      <c r="D118" s="147"/>
      <c r="E118" s="147" t="s">
        <v>121</v>
      </c>
      <c r="F118" s="148">
        <v>530000</v>
      </c>
    </row>
    <row r="119" spans="1:6" x14ac:dyDescent="0.25">
      <c r="A119" s="103" t="s">
        <v>87</v>
      </c>
      <c r="B119" s="104" t="s">
        <v>132</v>
      </c>
      <c r="C119" s="104"/>
      <c r="D119" s="104"/>
      <c r="E119" s="104"/>
      <c r="F119" s="105">
        <f>F120</f>
        <v>100000</v>
      </c>
    </row>
    <row r="120" spans="1:6" x14ac:dyDescent="0.25">
      <c r="A120" s="103" t="s">
        <v>89</v>
      </c>
      <c r="B120" s="104"/>
      <c r="C120" s="104" t="s">
        <v>132</v>
      </c>
      <c r="D120" s="104"/>
      <c r="E120" s="104"/>
      <c r="F120" s="105">
        <f>F124</f>
        <v>100000</v>
      </c>
    </row>
    <row r="121" spans="1:6" ht="24" x14ac:dyDescent="0.25">
      <c r="A121" s="120" t="s">
        <v>223</v>
      </c>
      <c r="B121" s="104"/>
      <c r="C121" s="104"/>
      <c r="D121" s="104" t="s">
        <v>224</v>
      </c>
      <c r="E121" s="104"/>
      <c r="F121" s="105">
        <f>F122</f>
        <v>100000</v>
      </c>
    </row>
    <row r="122" spans="1:6" ht="24" x14ac:dyDescent="0.25">
      <c r="A122" s="122" t="s">
        <v>225</v>
      </c>
      <c r="B122" s="152"/>
      <c r="C122" s="104"/>
      <c r="D122" s="107" t="s">
        <v>275</v>
      </c>
      <c r="E122" s="104"/>
      <c r="F122" s="108">
        <f>F123</f>
        <v>100000</v>
      </c>
    </row>
    <row r="123" spans="1:6" ht="36" x14ac:dyDescent="0.25">
      <c r="A123" s="122" t="s">
        <v>226</v>
      </c>
      <c r="B123" s="152"/>
      <c r="C123" s="104"/>
      <c r="D123" s="107" t="s">
        <v>227</v>
      </c>
      <c r="E123" s="104"/>
      <c r="F123" s="108">
        <f>F124</f>
        <v>100000</v>
      </c>
    </row>
    <row r="124" spans="1:6" x14ac:dyDescent="0.25">
      <c r="A124" s="143" t="s">
        <v>130</v>
      </c>
      <c r="B124" s="104"/>
      <c r="C124" s="104"/>
      <c r="D124" s="107"/>
      <c r="E124" s="107" t="s">
        <v>116</v>
      </c>
      <c r="F124" s="108">
        <v>100000</v>
      </c>
    </row>
    <row r="125" spans="1:6" x14ac:dyDescent="0.25">
      <c r="A125" s="103" t="s">
        <v>91</v>
      </c>
      <c r="B125" s="104" t="s">
        <v>133</v>
      </c>
      <c r="C125" s="104"/>
      <c r="D125" s="104"/>
      <c r="E125" s="104"/>
      <c r="F125" s="105">
        <f>F126</f>
        <v>340000</v>
      </c>
    </row>
    <row r="126" spans="1:6" x14ac:dyDescent="0.25">
      <c r="A126" s="103" t="s">
        <v>134</v>
      </c>
      <c r="B126" s="107"/>
      <c r="C126" s="104" t="s">
        <v>103</v>
      </c>
      <c r="D126" s="107"/>
      <c r="E126" s="104"/>
      <c r="F126" s="105">
        <f>F130</f>
        <v>340000</v>
      </c>
    </row>
    <row r="127" spans="1:6" ht="36" x14ac:dyDescent="0.25">
      <c r="A127" s="103" t="s">
        <v>228</v>
      </c>
      <c r="B127" s="107"/>
      <c r="C127" s="104"/>
      <c r="D127" s="104" t="s">
        <v>229</v>
      </c>
      <c r="E127" s="104"/>
      <c r="F127" s="105">
        <f>F128</f>
        <v>340000</v>
      </c>
    </row>
    <row r="128" spans="1:6" ht="36" x14ac:dyDescent="0.25">
      <c r="A128" s="106" t="s">
        <v>231</v>
      </c>
      <c r="B128" s="107"/>
      <c r="C128" s="107"/>
      <c r="D128" s="107" t="s">
        <v>230</v>
      </c>
      <c r="E128" s="107"/>
      <c r="F128" s="108">
        <f>F130</f>
        <v>340000</v>
      </c>
    </row>
    <row r="129" spans="1:6" x14ac:dyDescent="0.25">
      <c r="A129" s="106" t="s">
        <v>232</v>
      </c>
      <c r="B129" s="107"/>
      <c r="C129" s="107"/>
      <c r="D129" s="107" t="s">
        <v>233</v>
      </c>
      <c r="E129" s="107"/>
      <c r="F129" s="108">
        <f>F130</f>
        <v>340000</v>
      </c>
    </row>
    <row r="130" spans="1:6" x14ac:dyDescent="0.25">
      <c r="A130" s="106" t="s">
        <v>272</v>
      </c>
      <c r="B130" s="107"/>
      <c r="C130" s="107"/>
      <c r="D130" s="107"/>
      <c r="E130" s="107" t="s">
        <v>121</v>
      </c>
      <c r="F130" s="108">
        <v>340000</v>
      </c>
    </row>
    <row r="131" spans="1:6" x14ac:dyDescent="0.25">
      <c r="A131" s="103" t="s">
        <v>251</v>
      </c>
      <c r="B131" s="104" t="s">
        <v>254</v>
      </c>
      <c r="C131" s="104"/>
      <c r="D131" s="107"/>
      <c r="E131" s="107"/>
      <c r="F131" s="105">
        <f>F132</f>
        <v>206000</v>
      </c>
    </row>
    <row r="132" spans="1:6" x14ac:dyDescent="0.25">
      <c r="A132" s="103" t="s">
        <v>253</v>
      </c>
      <c r="B132" s="104"/>
      <c r="C132" s="104" t="s">
        <v>108</v>
      </c>
      <c r="D132" s="107"/>
      <c r="E132" s="107"/>
      <c r="F132" s="105">
        <f>F135</f>
        <v>206000</v>
      </c>
    </row>
    <row r="133" spans="1:6" ht="27.6" customHeight="1" x14ac:dyDescent="0.25">
      <c r="A133" s="120" t="s">
        <v>276</v>
      </c>
      <c r="B133" s="153"/>
      <c r="C133" s="119"/>
      <c r="D133" s="119" t="s">
        <v>203</v>
      </c>
      <c r="E133" s="111"/>
      <c r="F133" s="121">
        <f>F134</f>
        <v>206000</v>
      </c>
    </row>
    <row r="134" spans="1:6" ht="39" customHeight="1" x14ac:dyDescent="0.25">
      <c r="A134" s="122" t="s">
        <v>277</v>
      </c>
      <c r="B134" s="123"/>
      <c r="C134" s="111"/>
      <c r="D134" s="111" t="s">
        <v>274</v>
      </c>
      <c r="E134" s="111"/>
      <c r="F134" s="112">
        <f>F135</f>
        <v>206000</v>
      </c>
    </row>
    <row r="135" spans="1:6" ht="32.450000000000003" customHeight="1" x14ac:dyDescent="0.25">
      <c r="A135" s="122" t="s">
        <v>322</v>
      </c>
      <c r="B135" s="153"/>
      <c r="C135" s="119"/>
      <c r="D135" s="111" t="s">
        <v>255</v>
      </c>
      <c r="E135" s="154"/>
      <c r="F135" s="155">
        <f>F136</f>
        <v>206000</v>
      </c>
    </row>
    <row r="136" spans="1:6" x14ac:dyDescent="0.25">
      <c r="A136" s="143" t="s">
        <v>323</v>
      </c>
      <c r="B136" s="107"/>
      <c r="C136" s="107"/>
      <c r="D136" s="106"/>
      <c r="E136" s="107" t="s">
        <v>321</v>
      </c>
      <c r="F136" s="108">
        <v>206000</v>
      </c>
    </row>
    <row r="137" spans="1:6" x14ac:dyDescent="0.25">
      <c r="A137" s="103" t="s">
        <v>95</v>
      </c>
      <c r="B137" s="104">
        <v>11</v>
      </c>
      <c r="C137" s="156"/>
      <c r="D137" s="107"/>
      <c r="E137" s="157"/>
      <c r="F137" s="105">
        <f>F138</f>
        <v>170000</v>
      </c>
    </row>
    <row r="138" spans="1:6" x14ac:dyDescent="0.25">
      <c r="A138" s="103" t="s">
        <v>97</v>
      </c>
      <c r="B138" s="156"/>
      <c r="C138" s="104" t="s">
        <v>105</v>
      </c>
      <c r="D138" s="107"/>
      <c r="E138" s="157"/>
      <c r="F138" s="105">
        <f>F142</f>
        <v>170000</v>
      </c>
    </row>
    <row r="139" spans="1:6" ht="36" x14ac:dyDescent="0.25">
      <c r="A139" s="120" t="s">
        <v>235</v>
      </c>
      <c r="B139" s="158"/>
      <c r="C139" s="119"/>
      <c r="D139" s="119" t="s">
        <v>234</v>
      </c>
      <c r="E139" s="159"/>
      <c r="F139" s="121">
        <f>F140</f>
        <v>170000</v>
      </c>
    </row>
    <row r="140" spans="1:6" ht="36" x14ac:dyDescent="0.25">
      <c r="A140" s="124" t="s">
        <v>236</v>
      </c>
      <c r="B140" s="158"/>
      <c r="C140" s="119"/>
      <c r="D140" s="111" t="s">
        <v>237</v>
      </c>
      <c r="E140" s="159"/>
      <c r="F140" s="112">
        <f>F142</f>
        <v>170000</v>
      </c>
    </row>
    <row r="141" spans="1:6" ht="24" x14ac:dyDescent="0.25">
      <c r="A141" s="124" t="s">
        <v>238</v>
      </c>
      <c r="B141" s="158"/>
      <c r="C141" s="119"/>
      <c r="D141" s="111" t="s">
        <v>239</v>
      </c>
      <c r="E141" s="159"/>
      <c r="F141" s="112">
        <f>F142</f>
        <v>170000</v>
      </c>
    </row>
    <row r="142" spans="1:6" ht="18.600000000000001" customHeight="1" x14ac:dyDescent="0.25">
      <c r="A142" s="106" t="s">
        <v>272</v>
      </c>
      <c r="B142" s="160"/>
      <c r="C142" s="160"/>
      <c r="D142" s="107"/>
      <c r="E142" s="161" t="s">
        <v>121</v>
      </c>
      <c r="F142" s="108">
        <v>170000</v>
      </c>
    </row>
    <row r="143" spans="1:6" ht="19.899999999999999" customHeight="1" x14ac:dyDescent="0.25">
      <c r="A143" s="162" t="s">
        <v>135</v>
      </c>
      <c r="B143" s="160"/>
      <c r="C143" s="160"/>
      <c r="D143" s="107"/>
      <c r="E143" s="157"/>
      <c r="F143" s="105">
        <f>F11+F53+F60+F68+F83+F119+F125+F137+F131</f>
        <v>13316019.35</v>
      </c>
    </row>
    <row r="144" spans="1:6" x14ac:dyDescent="0.25">
      <c r="A144" s="3"/>
    </row>
    <row r="145" spans="1:1" x14ac:dyDescent="0.25">
      <c r="A145" s="3"/>
    </row>
    <row r="146" spans="1:1" x14ac:dyDescent="0.25">
      <c r="A146" s="3"/>
    </row>
    <row r="147" spans="1:1" x14ac:dyDescent="0.25">
      <c r="A147" s="3"/>
    </row>
    <row r="148" spans="1:1" x14ac:dyDescent="0.25">
      <c r="A148" s="3"/>
    </row>
    <row r="150" spans="1:1" x14ac:dyDescent="0.25">
      <c r="A150" s="3"/>
    </row>
    <row r="151" spans="1:1" x14ac:dyDescent="0.25">
      <c r="A151" s="3"/>
    </row>
    <row r="152" spans="1:1" x14ac:dyDescent="0.25">
      <c r="A152" s="3"/>
    </row>
    <row r="153" spans="1:1" x14ac:dyDescent="0.25">
      <c r="A153" s="3"/>
    </row>
    <row r="154" spans="1:1" x14ac:dyDescent="0.25">
      <c r="A154" s="3"/>
    </row>
    <row r="155" spans="1:1" x14ac:dyDescent="0.25">
      <c r="A155" s="3"/>
    </row>
    <row r="156" spans="1:1" x14ac:dyDescent="0.25">
      <c r="A156" s="3"/>
    </row>
    <row r="157" spans="1:1" x14ac:dyDescent="0.25">
      <c r="A157" s="3"/>
    </row>
  </sheetData>
  <sheetProtection selectLockedCells="1" selectUnlockedCells="1"/>
  <mergeCells count="8">
    <mergeCell ref="A6:F6"/>
    <mergeCell ref="A7:F7"/>
    <mergeCell ref="A5:F5"/>
    <mergeCell ref="A1:F1"/>
    <mergeCell ref="A2:F2"/>
    <mergeCell ref="A3:F3"/>
    <mergeCell ref="A4:C4"/>
    <mergeCell ref="D4:F4"/>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view="pageBreakPreview" workbookViewId="0">
      <selection activeCell="A4" sqref="A4:C4"/>
    </sheetView>
  </sheetViews>
  <sheetFormatPr defaultRowHeight="12.75" x14ac:dyDescent="0.2"/>
  <cols>
    <col min="1" max="1" width="11.28515625" customWidth="1"/>
    <col min="2" max="2" width="51.5703125" customWidth="1"/>
    <col min="3" max="3" width="22.7109375" customWidth="1"/>
    <col min="4" max="5" width="8.7109375" hidden="1" customWidth="1"/>
    <col min="6" max="6" width="6" hidden="1" customWidth="1"/>
  </cols>
  <sheetData>
    <row r="1" spans="1:6" ht="15.75" x14ac:dyDescent="0.25">
      <c r="A1" s="174" t="s">
        <v>151</v>
      </c>
      <c r="B1" s="174"/>
      <c r="C1" s="174"/>
      <c r="D1" s="174" t="s">
        <v>151</v>
      </c>
      <c r="E1" s="174"/>
      <c r="F1" s="174"/>
    </row>
    <row r="2" spans="1:6" ht="15.75" x14ac:dyDescent="0.25">
      <c r="A2" s="174" t="s">
        <v>245</v>
      </c>
      <c r="B2" s="174"/>
      <c r="C2" s="174"/>
      <c r="D2" s="174" t="s">
        <v>166</v>
      </c>
      <c r="E2" s="174"/>
      <c r="F2" s="174"/>
    </row>
    <row r="3" spans="1:6" ht="15.75" x14ac:dyDescent="0.25">
      <c r="A3" s="174" t="s">
        <v>0</v>
      </c>
      <c r="B3" s="174"/>
      <c r="C3" s="174"/>
      <c r="D3" s="174" t="s">
        <v>0</v>
      </c>
      <c r="E3" s="174"/>
      <c r="F3" s="174"/>
    </row>
    <row r="4" spans="1:6" ht="15.75" x14ac:dyDescent="0.25">
      <c r="A4" s="174" t="s">
        <v>327</v>
      </c>
      <c r="B4" s="174"/>
      <c r="C4" s="174"/>
      <c r="D4" s="174" t="s">
        <v>158</v>
      </c>
      <c r="E4" s="174"/>
      <c r="F4" s="174"/>
    </row>
    <row r="5" spans="1:6" ht="15.75" x14ac:dyDescent="0.25">
      <c r="A5" s="14"/>
      <c r="B5" s="14"/>
      <c r="C5" s="14"/>
      <c r="D5" s="14"/>
      <c r="E5" s="14"/>
      <c r="F5" s="14"/>
    </row>
    <row r="6" spans="1:6" ht="15.75" x14ac:dyDescent="0.25">
      <c r="A6" s="182"/>
      <c r="B6" s="182"/>
      <c r="C6" s="182"/>
    </row>
    <row r="7" spans="1:6" ht="50.25" customHeight="1" x14ac:dyDescent="0.2">
      <c r="A7" s="181" t="s">
        <v>290</v>
      </c>
      <c r="B7" s="181"/>
      <c r="C7" s="181"/>
    </row>
    <row r="8" spans="1:6" ht="15.75" x14ac:dyDescent="0.25">
      <c r="A8" s="1"/>
      <c r="B8" s="18"/>
      <c r="C8" s="11" t="s">
        <v>7</v>
      </c>
    </row>
    <row r="9" spans="1:6" ht="55.5" customHeight="1" x14ac:dyDescent="0.2">
      <c r="A9" s="46" t="s">
        <v>150</v>
      </c>
      <c r="B9" s="46" t="s">
        <v>153</v>
      </c>
      <c r="C9" s="46" t="s">
        <v>271</v>
      </c>
    </row>
    <row r="10" spans="1:6" ht="31.5" x14ac:dyDescent="0.2">
      <c r="A10" s="47">
        <v>240</v>
      </c>
      <c r="B10" s="48" t="s">
        <v>136</v>
      </c>
      <c r="C10" s="49">
        <f>'Прил.2 Расходы бюджета'!C37-'Прил.2 Расходы бюджета'!C12</f>
        <v>13250019.350000001</v>
      </c>
    </row>
    <row r="11" spans="1:6" ht="31.5" x14ac:dyDescent="0.2">
      <c r="A11" s="47">
        <v>241</v>
      </c>
      <c r="B11" s="48" t="s">
        <v>137</v>
      </c>
      <c r="C11" s="50">
        <f>'Прил.2 Расходы бюджета'!C12</f>
        <v>66000</v>
      </c>
    </row>
    <row r="12" spans="1:6" ht="20.45" customHeight="1" x14ac:dyDescent="0.2">
      <c r="A12" s="180" t="s">
        <v>154</v>
      </c>
      <c r="B12" s="180"/>
      <c r="C12" s="62">
        <f>C10+C11</f>
        <v>13316019.350000001</v>
      </c>
    </row>
    <row r="13" spans="1:6" ht="15" x14ac:dyDescent="0.2">
      <c r="A13" s="18"/>
      <c r="B13" s="18"/>
      <c r="C13" s="18"/>
    </row>
    <row r="14" spans="1:6" ht="15" x14ac:dyDescent="0.2">
      <c r="A14" s="18"/>
      <c r="B14" s="18"/>
      <c r="C14" s="18"/>
    </row>
    <row r="15" spans="1:6" ht="15" x14ac:dyDescent="0.2">
      <c r="A15" s="18"/>
      <c r="B15" s="18"/>
      <c r="C15" s="18"/>
    </row>
  </sheetData>
  <sheetProtection selectLockedCells="1" selectUnlockedCells="1"/>
  <mergeCells count="11">
    <mergeCell ref="A2:C2"/>
    <mergeCell ref="D2:F2"/>
    <mergeCell ref="A3:C3"/>
    <mergeCell ref="D3:F3"/>
    <mergeCell ref="A1:C1"/>
    <mergeCell ref="D1:F1"/>
    <mergeCell ref="A12:B12"/>
    <mergeCell ref="A7:C7"/>
    <mergeCell ref="A4:C4"/>
    <mergeCell ref="D4:F4"/>
    <mergeCell ref="A6:C6"/>
  </mergeCells>
  <pageMargins left="1.2598425196850394" right="0.35433070866141736" top="0.51181102362204722" bottom="0.98425196850393704" header="0.51181102362204722" footer="0.51181102362204722"/>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6"/>
  <sheetViews>
    <sheetView view="pageBreakPreview" zoomScaleNormal="75" workbookViewId="0">
      <selection activeCell="A4" sqref="A4:C4"/>
    </sheetView>
  </sheetViews>
  <sheetFormatPr defaultRowHeight="12.75" x14ac:dyDescent="0.2"/>
  <cols>
    <col min="1" max="1" width="40.5703125" customWidth="1"/>
    <col min="2" max="2" width="30" customWidth="1"/>
    <col min="3" max="3" width="16.28515625" customWidth="1"/>
    <col min="4" max="4" width="0.140625" hidden="1" customWidth="1"/>
    <col min="5" max="6" width="8.7109375" hidden="1" customWidth="1"/>
  </cols>
  <sheetData>
    <row r="1" spans="1:6" ht="15.75" x14ac:dyDescent="0.25">
      <c r="A1" s="174" t="s">
        <v>152</v>
      </c>
      <c r="B1" s="174"/>
      <c r="C1" s="174"/>
      <c r="D1" s="174" t="s">
        <v>151</v>
      </c>
      <c r="E1" s="174"/>
      <c r="F1" s="174"/>
    </row>
    <row r="2" spans="1:6" ht="15.75" x14ac:dyDescent="0.25">
      <c r="A2" s="174" t="s">
        <v>245</v>
      </c>
      <c r="B2" s="174"/>
      <c r="C2" s="174"/>
      <c r="D2" s="174" t="s">
        <v>166</v>
      </c>
      <c r="E2" s="174"/>
      <c r="F2" s="174"/>
    </row>
    <row r="3" spans="1:6" ht="15.75" x14ac:dyDescent="0.25">
      <c r="A3" s="174" t="s">
        <v>0</v>
      </c>
      <c r="B3" s="174"/>
      <c r="C3" s="174"/>
      <c r="D3" s="174" t="s">
        <v>0</v>
      </c>
      <c r="E3" s="174"/>
      <c r="F3" s="174"/>
    </row>
    <row r="4" spans="1:6" ht="15.75" x14ac:dyDescent="0.25">
      <c r="A4" s="174" t="s">
        <v>327</v>
      </c>
      <c r="B4" s="174"/>
      <c r="C4" s="174"/>
      <c r="D4" s="174" t="s">
        <v>158</v>
      </c>
      <c r="E4" s="174"/>
      <c r="F4" s="174"/>
    </row>
    <row r="5" spans="1:6" ht="15.75" x14ac:dyDescent="0.25">
      <c r="A5" s="14"/>
      <c r="B5" s="14"/>
      <c r="C5" s="14"/>
      <c r="D5" s="5"/>
      <c r="E5" s="5"/>
      <c r="F5" s="5"/>
    </row>
    <row r="6" spans="1:6" ht="15.75" x14ac:dyDescent="0.25">
      <c r="A6" s="14"/>
      <c r="B6" s="14"/>
      <c r="C6" s="14"/>
      <c r="D6" s="5"/>
      <c r="E6" s="5"/>
      <c r="F6" s="5"/>
    </row>
    <row r="7" spans="1:6" ht="15.75" x14ac:dyDescent="0.25">
      <c r="A7" s="3"/>
      <c r="B7" s="18"/>
      <c r="C7" s="18"/>
    </row>
    <row r="8" spans="1:6" ht="36.6" customHeight="1" x14ac:dyDescent="0.25">
      <c r="A8" s="175" t="s">
        <v>297</v>
      </c>
      <c r="B8" s="175"/>
      <c r="C8" s="175"/>
    </row>
    <row r="9" spans="1:6" ht="15.75" x14ac:dyDescent="0.25">
      <c r="A9" s="1"/>
      <c r="B9" s="18"/>
      <c r="C9" s="18"/>
    </row>
    <row r="10" spans="1:6" ht="15.75" x14ac:dyDescent="0.25">
      <c r="A10" s="1"/>
      <c r="B10" s="18"/>
      <c r="C10" s="7" t="s">
        <v>7</v>
      </c>
    </row>
    <row r="11" spans="1:6" ht="41.45" customHeight="1" x14ac:dyDescent="0.2">
      <c r="A11" s="67" t="s">
        <v>1</v>
      </c>
      <c r="B11" s="67" t="s">
        <v>138</v>
      </c>
      <c r="C11" s="67" t="s">
        <v>271</v>
      </c>
    </row>
    <row r="12" spans="1:6" ht="15.75" x14ac:dyDescent="0.25">
      <c r="A12" s="17">
        <v>1</v>
      </c>
      <c r="B12" s="17">
        <v>2</v>
      </c>
      <c r="C12" s="17">
        <v>3</v>
      </c>
    </row>
    <row r="13" spans="1:6" ht="47.25" hidden="1" x14ac:dyDescent="0.25">
      <c r="A13" s="16" t="s">
        <v>139</v>
      </c>
      <c r="B13" s="17" t="s">
        <v>140</v>
      </c>
      <c r="C13" s="17" t="s">
        <v>141</v>
      </c>
    </row>
    <row r="14" spans="1:6" ht="94.5" hidden="1" x14ac:dyDescent="0.25">
      <c r="A14" s="16" t="s">
        <v>142</v>
      </c>
      <c r="B14" s="17" t="s">
        <v>143</v>
      </c>
      <c r="C14" s="51">
        <v>2000</v>
      </c>
    </row>
    <row r="15" spans="1:6" ht="94.5" hidden="1" x14ac:dyDescent="0.25">
      <c r="A15" s="16" t="s">
        <v>144</v>
      </c>
      <c r="B15" s="17" t="s">
        <v>145</v>
      </c>
      <c r="C15" s="17">
        <v>0</v>
      </c>
    </row>
    <row r="16" spans="1:6" ht="36" customHeight="1" x14ac:dyDescent="0.25">
      <c r="A16" s="16" t="s">
        <v>296</v>
      </c>
      <c r="B16" s="17" t="s">
        <v>146</v>
      </c>
      <c r="C16" s="52">
        <f>C17-C18</f>
        <v>-523189.8900000006</v>
      </c>
    </row>
    <row r="17" spans="1:3" ht="40.15" customHeight="1" x14ac:dyDescent="0.25">
      <c r="A17" s="16" t="s">
        <v>294</v>
      </c>
      <c r="B17" s="17" t="s">
        <v>147</v>
      </c>
      <c r="C17" s="52">
        <f>'Прил.1 Доходы бюджета'!C41</f>
        <v>12792829.460000001</v>
      </c>
    </row>
    <row r="18" spans="1:3" ht="41.45" customHeight="1" x14ac:dyDescent="0.25">
      <c r="A18" s="16" t="s">
        <v>295</v>
      </c>
      <c r="B18" s="17" t="s">
        <v>148</v>
      </c>
      <c r="C18" s="52">
        <f>'Прил.2 Расходы бюджета'!C37</f>
        <v>13316019.350000001</v>
      </c>
    </row>
    <row r="19" spans="1:3" ht="24" customHeight="1" x14ac:dyDescent="0.25">
      <c r="A19" s="183" t="s">
        <v>303</v>
      </c>
      <c r="B19" s="184"/>
      <c r="C19" s="52">
        <f>C16</f>
        <v>-523189.8900000006</v>
      </c>
    </row>
    <row r="20" spans="1:3" ht="18" x14ac:dyDescent="0.25">
      <c r="A20" s="13"/>
    </row>
    <row r="21" spans="1:3" ht="18" x14ac:dyDescent="0.25">
      <c r="A21" s="13"/>
    </row>
    <row r="22" spans="1:3" ht="18" x14ac:dyDescent="0.25">
      <c r="A22" s="13"/>
    </row>
    <row r="23" spans="1:3" ht="18" x14ac:dyDescent="0.25">
      <c r="A23" s="13"/>
    </row>
    <row r="24" spans="1:3" ht="18" x14ac:dyDescent="0.25">
      <c r="A24" s="13"/>
    </row>
    <row r="25" spans="1:3" ht="18" x14ac:dyDescent="0.25">
      <c r="A25" s="13"/>
    </row>
    <row r="26" spans="1:3" ht="18" x14ac:dyDescent="0.25">
      <c r="A26" s="13"/>
    </row>
    <row r="27" spans="1:3" ht="18" x14ac:dyDescent="0.25">
      <c r="A27" s="13"/>
    </row>
    <row r="28" spans="1:3" ht="18" x14ac:dyDescent="0.25">
      <c r="A28" s="13"/>
    </row>
    <row r="29" spans="1:3" ht="18" x14ac:dyDescent="0.25">
      <c r="A29" s="13"/>
    </row>
    <row r="30" spans="1:3" ht="18" x14ac:dyDescent="0.25">
      <c r="A30" s="13"/>
    </row>
    <row r="31" spans="1:3" ht="18" x14ac:dyDescent="0.25">
      <c r="A31" s="13"/>
    </row>
    <row r="32" spans="1:3" ht="18" x14ac:dyDescent="0.25">
      <c r="A32" s="13"/>
    </row>
    <row r="33" spans="1:1" ht="18" x14ac:dyDescent="0.25">
      <c r="A33" s="13"/>
    </row>
    <row r="34" spans="1:1" ht="18" x14ac:dyDescent="0.25">
      <c r="A34" s="13"/>
    </row>
    <row r="35" spans="1:1" ht="18" x14ac:dyDescent="0.25">
      <c r="A35" s="13"/>
    </row>
    <row r="36" spans="1:1" ht="18" x14ac:dyDescent="0.25">
      <c r="A36" s="13"/>
    </row>
    <row r="37" spans="1:1" ht="18" x14ac:dyDescent="0.25">
      <c r="A37" s="13"/>
    </row>
    <row r="38" spans="1:1" ht="18" x14ac:dyDescent="0.25">
      <c r="A38" s="13"/>
    </row>
    <row r="39" spans="1:1" ht="18" x14ac:dyDescent="0.25">
      <c r="A39" s="13"/>
    </row>
    <row r="40" spans="1:1" ht="18" x14ac:dyDescent="0.25">
      <c r="A40" s="13"/>
    </row>
    <row r="41" spans="1:1" ht="18" x14ac:dyDescent="0.25">
      <c r="A41" s="13"/>
    </row>
    <row r="42" spans="1:1" ht="18" x14ac:dyDescent="0.25">
      <c r="A42" s="13"/>
    </row>
    <row r="43" spans="1:1" ht="18" x14ac:dyDescent="0.25">
      <c r="A43" s="13"/>
    </row>
    <row r="44" spans="1:1" ht="18" x14ac:dyDescent="0.25">
      <c r="A44" s="13"/>
    </row>
    <row r="45" spans="1:1" ht="18" x14ac:dyDescent="0.25">
      <c r="A45" s="13"/>
    </row>
    <row r="46" spans="1:1" ht="18" x14ac:dyDescent="0.25">
      <c r="A46" s="13"/>
    </row>
    <row r="47" spans="1:1" ht="18" x14ac:dyDescent="0.25">
      <c r="A47" s="13"/>
    </row>
    <row r="48" spans="1:1" ht="18" x14ac:dyDescent="0.25">
      <c r="A48" s="13"/>
    </row>
    <row r="49" spans="1:1" ht="18" x14ac:dyDescent="0.25">
      <c r="A49" s="13"/>
    </row>
    <row r="50" spans="1:1" ht="18" x14ac:dyDescent="0.25">
      <c r="A50" s="13"/>
    </row>
    <row r="51" spans="1:1" ht="18" x14ac:dyDescent="0.25">
      <c r="A51" s="13"/>
    </row>
    <row r="52" spans="1:1" ht="18" x14ac:dyDescent="0.25">
      <c r="A52" s="13"/>
    </row>
    <row r="53" spans="1:1" ht="18" x14ac:dyDescent="0.25">
      <c r="A53" s="13"/>
    </row>
    <row r="54" spans="1:1" ht="18" x14ac:dyDescent="0.25">
      <c r="A54" s="13"/>
    </row>
    <row r="55" spans="1:1" ht="18" x14ac:dyDescent="0.25">
      <c r="A55" s="13"/>
    </row>
    <row r="56" spans="1:1" ht="18" x14ac:dyDescent="0.25">
      <c r="A56" s="13"/>
    </row>
    <row r="57" spans="1:1" ht="18" x14ac:dyDescent="0.25">
      <c r="A57" s="13"/>
    </row>
    <row r="58" spans="1:1" ht="18" x14ac:dyDescent="0.25">
      <c r="A58" s="13"/>
    </row>
    <row r="59" spans="1:1" ht="18" x14ac:dyDescent="0.25">
      <c r="A59" s="13"/>
    </row>
    <row r="60" spans="1:1" ht="18" x14ac:dyDescent="0.25">
      <c r="A60" s="13"/>
    </row>
    <row r="61" spans="1:1" ht="18" x14ac:dyDescent="0.25">
      <c r="A61" s="13"/>
    </row>
    <row r="62" spans="1:1" ht="18" x14ac:dyDescent="0.25">
      <c r="A62" s="13"/>
    </row>
    <row r="63" spans="1:1" ht="18" x14ac:dyDescent="0.25">
      <c r="A63" s="13"/>
    </row>
    <row r="64" spans="1:1" ht="18" x14ac:dyDescent="0.25">
      <c r="A64" s="13"/>
    </row>
    <row r="65" spans="1:1" ht="18" x14ac:dyDescent="0.25">
      <c r="A65" s="13"/>
    </row>
    <row r="66" spans="1:1" ht="18" x14ac:dyDescent="0.25">
      <c r="A66" s="13"/>
    </row>
    <row r="67" spans="1:1" ht="18" x14ac:dyDescent="0.25">
      <c r="A67" s="13"/>
    </row>
    <row r="68" spans="1:1" ht="18" x14ac:dyDescent="0.25">
      <c r="A68" s="13"/>
    </row>
    <row r="69" spans="1:1" ht="18" x14ac:dyDescent="0.25">
      <c r="A69" s="13"/>
    </row>
    <row r="70" spans="1:1" ht="18" x14ac:dyDescent="0.25">
      <c r="A70" s="13"/>
    </row>
    <row r="71" spans="1:1" ht="18" x14ac:dyDescent="0.25">
      <c r="A71" s="13"/>
    </row>
    <row r="72" spans="1:1" ht="18" x14ac:dyDescent="0.25">
      <c r="A72" s="13"/>
    </row>
    <row r="73" spans="1:1" ht="18" x14ac:dyDescent="0.25">
      <c r="A73" s="13"/>
    </row>
    <row r="74" spans="1:1" ht="18" x14ac:dyDescent="0.25">
      <c r="A74" s="13"/>
    </row>
    <row r="75" spans="1:1" ht="18" x14ac:dyDescent="0.25">
      <c r="A75" s="13"/>
    </row>
    <row r="76" spans="1:1" ht="18" x14ac:dyDescent="0.25">
      <c r="A76" s="13"/>
    </row>
  </sheetData>
  <sheetProtection selectLockedCells="1" selectUnlockedCells="1"/>
  <mergeCells count="10">
    <mergeCell ref="A19:B19"/>
    <mergeCell ref="A1:C1"/>
    <mergeCell ref="D1:F1"/>
    <mergeCell ref="A8:C8"/>
    <mergeCell ref="A4:C4"/>
    <mergeCell ref="D4:F4"/>
    <mergeCell ref="A2:C2"/>
    <mergeCell ref="D2:F2"/>
    <mergeCell ref="A3:C3"/>
    <mergeCell ref="D3:F3"/>
  </mergeCells>
  <pageMargins left="1.2204724409448819" right="0.35433070866141736" top="0.31496062992125984" bottom="0.98425196850393704" header="0.35433070866141736" footer="0.51181102362204722"/>
  <pageSetup paperSize="9"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3"/>
  <sheetViews>
    <sheetView view="pageBreakPreview" zoomScaleNormal="75" workbookViewId="0">
      <selection activeCell="A4" sqref="A4:C4"/>
    </sheetView>
  </sheetViews>
  <sheetFormatPr defaultRowHeight="12.75" x14ac:dyDescent="0.2"/>
  <cols>
    <col min="1" max="1" width="5" customWidth="1"/>
    <col min="2" max="2" width="70.28515625" customWidth="1"/>
    <col min="3" max="3" width="15.7109375" customWidth="1"/>
    <col min="4" max="4" width="0.140625" hidden="1" customWidth="1"/>
    <col min="5" max="6" width="8.7109375" hidden="1" customWidth="1"/>
  </cols>
  <sheetData>
    <row r="1" spans="1:6" ht="16.5" customHeight="1" x14ac:dyDescent="0.25">
      <c r="A1" s="174" t="s">
        <v>326</v>
      </c>
      <c r="B1" s="174"/>
      <c r="C1" s="174"/>
      <c r="D1" s="174" t="s">
        <v>151</v>
      </c>
      <c r="E1" s="174"/>
      <c r="F1" s="174"/>
    </row>
    <row r="2" spans="1:6" ht="12.6" customHeight="1" x14ac:dyDescent="0.25">
      <c r="A2" s="174" t="s">
        <v>245</v>
      </c>
      <c r="B2" s="174"/>
      <c r="C2" s="174"/>
      <c r="D2" s="174" t="s">
        <v>166</v>
      </c>
      <c r="E2" s="174"/>
      <c r="F2" s="174"/>
    </row>
    <row r="3" spans="1:6" ht="15.75" x14ac:dyDescent="0.25">
      <c r="A3" s="174" t="s">
        <v>0</v>
      </c>
      <c r="B3" s="174"/>
      <c r="C3" s="174"/>
      <c r="D3" s="174" t="s">
        <v>0</v>
      </c>
      <c r="E3" s="174"/>
      <c r="F3" s="174"/>
    </row>
    <row r="4" spans="1:6" ht="15.6" customHeight="1" x14ac:dyDescent="0.25">
      <c r="A4" s="174" t="s">
        <v>327</v>
      </c>
      <c r="B4" s="174"/>
      <c r="C4" s="174"/>
      <c r="D4" s="174" t="s">
        <v>158</v>
      </c>
      <c r="E4" s="174"/>
      <c r="F4" s="174"/>
    </row>
    <row r="5" spans="1:6" ht="15.6" customHeight="1" x14ac:dyDescent="0.25">
      <c r="A5" s="14"/>
      <c r="B5" s="14"/>
      <c r="C5" s="14"/>
      <c r="D5" s="14"/>
      <c r="E5" s="14"/>
      <c r="F5" s="14"/>
    </row>
    <row r="6" spans="1:6" ht="15.75" x14ac:dyDescent="0.25">
      <c r="A6" s="18"/>
      <c r="B6" s="3"/>
      <c r="C6" s="18"/>
    </row>
    <row r="7" spans="1:6" ht="36.6" customHeight="1" x14ac:dyDescent="0.25">
      <c r="A7" s="18"/>
      <c r="B7" s="175" t="s">
        <v>174</v>
      </c>
      <c r="C7" s="175"/>
    </row>
    <row r="8" spans="1:6" ht="15.75" x14ac:dyDescent="0.25">
      <c r="A8" s="18"/>
      <c r="B8" s="1"/>
      <c r="C8" s="18"/>
    </row>
    <row r="9" spans="1:6" ht="15.75" x14ac:dyDescent="0.25">
      <c r="A9" s="18"/>
      <c r="B9" s="1"/>
      <c r="C9" s="7" t="s">
        <v>7</v>
      </c>
    </row>
    <row r="10" spans="1:6" ht="47.25" x14ac:dyDescent="0.2">
      <c r="A10" s="53" t="s">
        <v>2</v>
      </c>
      <c r="B10" s="53" t="s">
        <v>1</v>
      </c>
      <c r="C10" s="53" t="s">
        <v>298</v>
      </c>
    </row>
    <row r="11" spans="1:6" ht="31.5" hidden="1" x14ac:dyDescent="0.25">
      <c r="A11" s="54"/>
      <c r="B11" s="55" t="s">
        <v>139</v>
      </c>
      <c r="C11" s="17" t="s">
        <v>141</v>
      </c>
    </row>
    <row r="12" spans="1:6" ht="63" hidden="1" x14ac:dyDescent="0.25">
      <c r="A12" s="54"/>
      <c r="B12" s="55" t="s">
        <v>142</v>
      </c>
      <c r="C12" s="51">
        <v>2000</v>
      </c>
    </row>
    <row r="13" spans="1:6" ht="63" hidden="1" x14ac:dyDescent="0.25">
      <c r="A13" s="54"/>
      <c r="B13" s="55" t="s">
        <v>144</v>
      </c>
      <c r="C13" s="17">
        <v>0</v>
      </c>
    </row>
    <row r="14" spans="1:6" ht="31.9" customHeight="1" x14ac:dyDescent="0.25">
      <c r="A14" s="56">
        <v>1</v>
      </c>
      <c r="B14" s="26" t="str">
        <f>'Прил. 3 Расходы бюджета'!A42</f>
        <v>Муниципальная программа "Эффективная власть в Каменниковском сельском поселении"</v>
      </c>
      <c r="C14" s="57">
        <f>'Прил. 3 Расходы бюджета'!F42</f>
        <v>521000</v>
      </c>
    </row>
    <row r="15" spans="1:6" ht="66.599999999999994" customHeight="1" x14ac:dyDescent="0.25">
      <c r="A15" s="56">
        <v>2</v>
      </c>
      <c r="B15" s="26" t="str">
        <f>'Прил. 3 Расходы бюджета'!A62</f>
        <v>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v>
      </c>
      <c r="C15" s="57">
        <f>'Прил. 3 Расходы бюджета'!F62</f>
        <v>120000</v>
      </c>
    </row>
    <row r="16" spans="1:6" ht="47.45" customHeight="1" x14ac:dyDescent="0.25">
      <c r="A16" s="56">
        <v>3</v>
      </c>
      <c r="B16" s="26" t="str">
        <f>'Прил. 3 Расходы бюджета'!A70</f>
        <v>Муниципальная программа "Развитие дорожного хозяйства в Каменниковском сельском поселении Рыбинского муниципального района"</v>
      </c>
      <c r="C16" s="57">
        <f>'Прил. 3 Расходы бюджета'!F70</f>
        <v>2595079.96</v>
      </c>
    </row>
    <row r="17" spans="1:3" ht="47.45" customHeight="1" x14ac:dyDescent="0.25">
      <c r="A17" s="56"/>
      <c r="B17" s="26" t="str">
        <f>'Прил. 3 Расходы бюджета'!A79</f>
        <v>Муниципальная программа "Развитие градостроительной деятельности в Каменниковском сельском поселении Рыбинского муниципального района"</v>
      </c>
      <c r="C17" s="57">
        <f>'Прил. 3 Расходы бюджета'!F79</f>
        <v>25000</v>
      </c>
    </row>
    <row r="18" spans="1:3" ht="47.45" customHeight="1" x14ac:dyDescent="0.25">
      <c r="A18" s="56"/>
      <c r="B18" s="26" t="str">
        <f>'Прил. 3 Расходы бюджета'!A85</f>
        <v>Муниципальная программа "Обеспечение доступным и комфортным жильем населения Каменниковского сельского поселения Рыбинского муниципального района"</v>
      </c>
      <c r="C18" s="57">
        <f>'Прил. 3 Расходы бюджета'!F85</f>
        <v>242000</v>
      </c>
    </row>
    <row r="19" spans="1:3" ht="48.6" customHeight="1" x14ac:dyDescent="0.25">
      <c r="A19" s="56">
        <v>4</v>
      </c>
      <c r="B19" s="26" t="s">
        <v>209</v>
      </c>
      <c r="C19" s="57">
        <f>'Прил. 3 Расходы бюджета'!F89+'Прил. 3 Расходы бюджета'!F115+'Прил. 3 Расходы бюджета'!F49</f>
        <v>915000</v>
      </c>
    </row>
    <row r="20" spans="1:3" ht="31.5" x14ac:dyDescent="0.25">
      <c r="A20" s="56">
        <v>5</v>
      </c>
      <c r="B20" s="26" t="str">
        <f>'Прил. 3 Расходы бюджета'!A97</f>
        <v>Муниципальная программа "Благоустройство Каменниковского сельского поселения Рыбинского муниципального района"</v>
      </c>
      <c r="C20" s="57">
        <f>'Прил. 3 Расходы бюджета'!F97</f>
        <v>3413280.3899999997</v>
      </c>
    </row>
    <row r="21" spans="1:3" ht="47.25" x14ac:dyDescent="0.25">
      <c r="A21" s="56">
        <v>6</v>
      </c>
      <c r="B21" s="26" t="str">
        <f>'Прил. 3 Расходы бюджета'!A111</f>
        <v>Муниципальная программа "Экономическое развитие в Каменниковском сельском поселении Рыбиснкого муниципального района"</v>
      </c>
      <c r="C21" s="57">
        <f>'Прил. 3 Расходы бюджета'!F111</f>
        <v>520000</v>
      </c>
    </row>
    <row r="22" spans="1:3" ht="31.5" x14ac:dyDescent="0.25">
      <c r="A22" s="56">
        <v>7</v>
      </c>
      <c r="B22" s="26" t="str">
        <f>'Прил. 3 Расходы бюджета'!A121</f>
        <v>Муниципальная программа "Молодежная политика и оздоровление детей"</v>
      </c>
      <c r="C22" s="57">
        <f>'Прил. 3 Расходы бюджета'!F121</f>
        <v>100000</v>
      </c>
    </row>
    <row r="23" spans="1:3" ht="47.25" x14ac:dyDescent="0.25">
      <c r="A23" s="56">
        <v>8</v>
      </c>
      <c r="B23" s="26" t="str">
        <f>'Прил. 3 Расходы бюджета'!A127</f>
        <v>Муниципальная программа "Развитие культуры и туризма в каменниковском сельском поселении рыбинского муниципального района"</v>
      </c>
      <c r="C23" s="57">
        <f>'Прил. 3 Расходы бюджета'!F127</f>
        <v>340000</v>
      </c>
    </row>
    <row r="24" spans="1:3" ht="34.9" customHeight="1" x14ac:dyDescent="0.25">
      <c r="A24" s="56">
        <v>9</v>
      </c>
      <c r="B24" s="58" t="s">
        <v>299</v>
      </c>
      <c r="C24" s="65">
        <f>'Прил. 3 Расходы бюджета'!F133</f>
        <v>206000</v>
      </c>
    </row>
    <row r="25" spans="1:3" ht="49.9" customHeight="1" x14ac:dyDescent="0.25">
      <c r="A25" s="56">
        <v>10</v>
      </c>
      <c r="B25" s="63" t="str">
        <f>'Прил. 3 Расходы бюджета'!A139</f>
        <v>Муниципальная программа "Развитие физической культуры и спорта в Каменниковском сельском поселении Рыбинского муниципального района"</v>
      </c>
      <c r="C25" s="64">
        <f>'Прил. 3 Расходы бюджета'!F139</f>
        <v>170000</v>
      </c>
    </row>
    <row r="26" spans="1:3" ht="22.9" customHeight="1" x14ac:dyDescent="0.25">
      <c r="A26" s="58"/>
      <c r="B26" s="58" t="s">
        <v>149</v>
      </c>
      <c r="C26" s="59">
        <f>SUM(C14:C25)</f>
        <v>9167360.3499999996</v>
      </c>
    </row>
    <row r="27" spans="1:3" ht="18" x14ac:dyDescent="0.25">
      <c r="B27" s="13"/>
    </row>
    <row r="28" spans="1:3" ht="18" x14ac:dyDescent="0.25">
      <c r="B28" s="13"/>
    </row>
    <row r="29" spans="1:3" ht="18" x14ac:dyDescent="0.25">
      <c r="B29" s="13"/>
    </row>
    <row r="30" spans="1:3" ht="18" x14ac:dyDescent="0.25">
      <c r="B30" s="13"/>
    </row>
    <row r="31" spans="1:3" ht="18" x14ac:dyDescent="0.25">
      <c r="B31" s="13"/>
    </row>
    <row r="32" spans="1:3" ht="18" x14ac:dyDescent="0.25">
      <c r="B32" s="13"/>
    </row>
    <row r="33" spans="2:2" ht="18" x14ac:dyDescent="0.25">
      <c r="B33" s="13"/>
    </row>
    <row r="34" spans="2:2" ht="18" x14ac:dyDescent="0.25">
      <c r="B34" s="13"/>
    </row>
    <row r="35" spans="2:2" ht="18" x14ac:dyDescent="0.25">
      <c r="B35" s="13"/>
    </row>
    <row r="36" spans="2:2" ht="18" x14ac:dyDescent="0.25">
      <c r="B36" s="13"/>
    </row>
    <row r="37" spans="2:2" ht="18" x14ac:dyDescent="0.25">
      <c r="B37" s="13"/>
    </row>
    <row r="38" spans="2:2" ht="18" x14ac:dyDescent="0.25">
      <c r="B38" s="13"/>
    </row>
    <row r="39" spans="2:2" ht="18" x14ac:dyDescent="0.25">
      <c r="B39" s="13"/>
    </row>
    <row r="40" spans="2:2" ht="18" x14ac:dyDescent="0.25">
      <c r="B40" s="13"/>
    </row>
    <row r="41" spans="2:2" ht="18" x14ac:dyDescent="0.25">
      <c r="B41" s="13"/>
    </row>
    <row r="42" spans="2:2" ht="18" x14ac:dyDescent="0.25">
      <c r="B42" s="13"/>
    </row>
    <row r="43" spans="2:2" ht="18" x14ac:dyDescent="0.25">
      <c r="B43" s="13"/>
    </row>
    <row r="44" spans="2:2" ht="18" x14ac:dyDescent="0.25">
      <c r="B44" s="13"/>
    </row>
    <row r="45" spans="2:2" ht="18" x14ac:dyDescent="0.25">
      <c r="B45" s="13"/>
    </row>
    <row r="46" spans="2:2" ht="18" x14ac:dyDescent="0.25">
      <c r="B46" s="13"/>
    </row>
    <row r="47" spans="2:2" ht="18" x14ac:dyDescent="0.25">
      <c r="B47" s="13"/>
    </row>
    <row r="48" spans="2:2" ht="18" x14ac:dyDescent="0.25">
      <c r="B48" s="13"/>
    </row>
    <row r="49" spans="2:2" ht="18" x14ac:dyDescent="0.25">
      <c r="B49" s="13"/>
    </row>
    <row r="50" spans="2:2" ht="18" x14ac:dyDescent="0.25">
      <c r="B50" s="13"/>
    </row>
    <row r="51" spans="2:2" ht="18" x14ac:dyDescent="0.25">
      <c r="B51" s="13"/>
    </row>
    <row r="52" spans="2:2" ht="18" x14ac:dyDescent="0.25">
      <c r="B52" s="13"/>
    </row>
    <row r="53" spans="2:2" ht="18" x14ac:dyDescent="0.25">
      <c r="B53" s="13"/>
    </row>
    <row r="54" spans="2:2" ht="18" x14ac:dyDescent="0.25">
      <c r="B54" s="13"/>
    </row>
    <row r="55" spans="2:2" ht="18" x14ac:dyDescent="0.25">
      <c r="B55" s="13"/>
    </row>
    <row r="56" spans="2:2" ht="18" x14ac:dyDescent="0.25">
      <c r="B56" s="13"/>
    </row>
    <row r="57" spans="2:2" ht="18" x14ac:dyDescent="0.25">
      <c r="B57" s="13"/>
    </row>
    <row r="58" spans="2:2" ht="18" x14ac:dyDescent="0.25">
      <c r="B58" s="13"/>
    </row>
    <row r="59" spans="2:2" ht="18" x14ac:dyDescent="0.25">
      <c r="B59" s="13"/>
    </row>
    <row r="60" spans="2:2" ht="18" x14ac:dyDescent="0.25">
      <c r="B60" s="13"/>
    </row>
    <row r="61" spans="2:2" ht="18" x14ac:dyDescent="0.25">
      <c r="B61" s="13"/>
    </row>
    <row r="62" spans="2:2" ht="18" x14ac:dyDescent="0.25">
      <c r="B62" s="13"/>
    </row>
    <row r="63" spans="2:2" ht="18" x14ac:dyDescent="0.25">
      <c r="B63" s="13"/>
    </row>
    <row r="64" spans="2:2" ht="18" x14ac:dyDescent="0.25">
      <c r="B64" s="13"/>
    </row>
    <row r="65" spans="2:2" ht="18" x14ac:dyDescent="0.25">
      <c r="B65" s="13"/>
    </row>
    <row r="66" spans="2:2" ht="18" x14ac:dyDescent="0.25">
      <c r="B66" s="13"/>
    </row>
    <row r="67" spans="2:2" ht="18" x14ac:dyDescent="0.25">
      <c r="B67" s="13"/>
    </row>
    <row r="68" spans="2:2" ht="18" x14ac:dyDescent="0.25">
      <c r="B68" s="13"/>
    </row>
    <row r="69" spans="2:2" ht="18" x14ac:dyDescent="0.25">
      <c r="B69" s="13"/>
    </row>
    <row r="70" spans="2:2" ht="18" x14ac:dyDescent="0.25">
      <c r="B70" s="13"/>
    </row>
    <row r="71" spans="2:2" ht="18" x14ac:dyDescent="0.25">
      <c r="B71" s="13"/>
    </row>
    <row r="72" spans="2:2" ht="18" x14ac:dyDescent="0.25">
      <c r="B72" s="13"/>
    </row>
    <row r="73" spans="2:2" ht="18" x14ac:dyDescent="0.25">
      <c r="B73" s="13"/>
    </row>
    <row r="74" spans="2:2" ht="18" x14ac:dyDescent="0.25">
      <c r="B74" s="13"/>
    </row>
    <row r="75" spans="2:2" ht="18" x14ac:dyDescent="0.25">
      <c r="B75" s="13"/>
    </row>
    <row r="76" spans="2:2" ht="18" x14ac:dyDescent="0.25">
      <c r="B76" s="13"/>
    </row>
    <row r="77" spans="2:2" ht="18" x14ac:dyDescent="0.25">
      <c r="B77" s="13"/>
    </row>
    <row r="78" spans="2:2" ht="18" x14ac:dyDescent="0.25">
      <c r="B78" s="13"/>
    </row>
    <row r="79" spans="2:2" ht="18" x14ac:dyDescent="0.25">
      <c r="B79" s="13"/>
    </row>
    <row r="80" spans="2:2" ht="18" x14ac:dyDescent="0.25">
      <c r="B80" s="13"/>
    </row>
    <row r="81" spans="2:2" ht="18" x14ac:dyDescent="0.25">
      <c r="B81" s="13"/>
    </row>
    <row r="82" spans="2:2" ht="18" x14ac:dyDescent="0.25">
      <c r="B82" s="13"/>
    </row>
    <row r="83" spans="2:2" ht="18" x14ac:dyDescent="0.25">
      <c r="B83" s="13"/>
    </row>
  </sheetData>
  <sheetProtection selectLockedCells="1" selectUnlockedCells="1"/>
  <mergeCells count="9">
    <mergeCell ref="A1:C1"/>
    <mergeCell ref="D1:F1"/>
    <mergeCell ref="B7:C7"/>
    <mergeCell ref="A4:C4"/>
    <mergeCell ref="D4:F4"/>
    <mergeCell ref="A2:C2"/>
    <mergeCell ref="D2:F2"/>
    <mergeCell ref="A3:C3"/>
    <mergeCell ref="D3:F3"/>
  </mergeCells>
  <pageMargins left="0.9055118110236221" right="0.27559055118110237" top="0.35433070866141736" bottom="0.31496062992125984" header="0.27559055118110237" footer="0.19685039370078741"/>
  <pageSetup paperSize="9" firstPageNumber="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view="pageBreakPreview" topLeftCell="A7" zoomScaleNormal="100" zoomScaleSheetLayoutView="100" workbookViewId="0">
      <selection activeCell="A4" sqref="A4:C4"/>
    </sheetView>
  </sheetViews>
  <sheetFormatPr defaultRowHeight="12.75" x14ac:dyDescent="0.2"/>
  <cols>
    <col min="1" max="1" width="31.28515625" customWidth="1"/>
    <col min="2" max="2" width="38.140625" customWidth="1"/>
    <col min="3" max="3" width="19.140625" customWidth="1"/>
  </cols>
  <sheetData>
    <row r="1" spans="1:6" ht="15.75" x14ac:dyDescent="0.25">
      <c r="A1" s="174" t="s">
        <v>257</v>
      </c>
      <c r="B1" s="174"/>
      <c r="C1" s="174"/>
      <c r="D1" s="174"/>
      <c r="E1" s="174"/>
      <c r="F1" s="174"/>
    </row>
    <row r="2" spans="1:6" ht="15.75" x14ac:dyDescent="0.25">
      <c r="A2" s="174" t="s">
        <v>245</v>
      </c>
      <c r="B2" s="174"/>
      <c r="C2" s="174"/>
      <c r="D2" s="174"/>
      <c r="E2" s="174"/>
      <c r="F2" s="174"/>
    </row>
    <row r="3" spans="1:6" ht="15.75" x14ac:dyDescent="0.25">
      <c r="A3" s="174" t="s">
        <v>0</v>
      </c>
      <c r="B3" s="174"/>
      <c r="C3" s="174"/>
      <c r="D3" s="174"/>
      <c r="E3" s="174"/>
      <c r="F3" s="174"/>
    </row>
    <row r="4" spans="1:6" ht="15.75" x14ac:dyDescent="0.25">
      <c r="A4" s="174" t="s">
        <v>327</v>
      </c>
      <c r="B4" s="174"/>
      <c r="C4" s="174"/>
      <c r="D4" s="174"/>
      <c r="E4" s="174"/>
      <c r="F4" s="174"/>
    </row>
    <row r="5" spans="1:6" ht="15.75" x14ac:dyDescent="0.25">
      <c r="A5" s="66"/>
      <c r="B5" s="66"/>
      <c r="C5" s="66"/>
      <c r="D5" s="66"/>
      <c r="E5" s="66"/>
      <c r="F5" s="66"/>
    </row>
    <row r="6" spans="1:6" ht="41.45" customHeight="1" x14ac:dyDescent="0.25">
      <c r="A6" s="175" t="s">
        <v>300</v>
      </c>
      <c r="B6" s="185"/>
      <c r="C6" s="185"/>
    </row>
    <row r="7" spans="1:6" ht="15" x14ac:dyDescent="0.2">
      <c r="A7" s="18"/>
      <c r="B7" s="18"/>
      <c r="C7" s="18"/>
    </row>
    <row r="8" spans="1:6" x14ac:dyDescent="0.2">
      <c r="A8" s="173" t="s">
        <v>8</v>
      </c>
      <c r="B8" s="173" t="s">
        <v>3</v>
      </c>
      <c r="C8" s="173" t="s">
        <v>271</v>
      </c>
    </row>
    <row r="9" spans="1:6" ht="29.45" customHeight="1" x14ac:dyDescent="0.2">
      <c r="A9" s="173"/>
      <c r="B9" s="173"/>
      <c r="C9" s="173"/>
    </row>
    <row r="10" spans="1:6" ht="48" customHeight="1" x14ac:dyDescent="0.25">
      <c r="A10" s="30" t="s">
        <v>244</v>
      </c>
      <c r="B10" s="30" t="s">
        <v>49</v>
      </c>
      <c r="C10" s="31">
        <v>6102000</v>
      </c>
    </row>
    <row r="11" spans="1:6" ht="78" customHeight="1" x14ac:dyDescent="0.25">
      <c r="A11" s="36" t="s">
        <v>242</v>
      </c>
      <c r="B11" s="68" t="s">
        <v>50</v>
      </c>
      <c r="C11" s="31">
        <v>194659</v>
      </c>
    </row>
    <row r="12" spans="1:6" ht="129.6" customHeight="1" x14ac:dyDescent="0.25">
      <c r="A12" s="30" t="s">
        <v>243</v>
      </c>
      <c r="B12" s="69" t="s">
        <v>6</v>
      </c>
      <c r="C12" s="61">
        <v>251000</v>
      </c>
    </row>
    <row r="13" spans="1:6" ht="126" x14ac:dyDescent="0.25">
      <c r="A13" s="30" t="s">
        <v>312</v>
      </c>
      <c r="B13" s="30" t="s">
        <v>249</v>
      </c>
      <c r="C13" s="31">
        <v>1552790</v>
      </c>
    </row>
    <row r="14" spans="1:6" ht="15.75" x14ac:dyDescent="0.25">
      <c r="A14" s="172" t="s">
        <v>51</v>
      </c>
      <c r="B14" s="172"/>
      <c r="C14" s="37">
        <f>C10+C11+C12+C13</f>
        <v>8100449</v>
      </c>
    </row>
  </sheetData>
  <mergeCells count="13">
    <mergeCell ref="A1:C1"/>
    <mergeCell ref="D1:F1"/>
    <mergeCell ref="A2:C2"/>
    <mergeCell ref="D2:F2"/>
    <mergeCell ref="A3:C3"/>
    <mergeCell ref="D3:F3"/>
    <mergeCell ref="A14:B14"/>
    <mergeCell ref="A4:C4"/>
    <mergeCell ref="D4:F4"/>
    <mergeCell ref="A6:C6"/>
    <mergeCell ref="A8:A9"/>
    <mergeCell ref="B8:B9"/>
    <mergeCell ref="C8:C9"/>
  </mergeCells>
  <pageMargins left="0.70866141732283472" right="0.70866141732283472" top="0.31496062992125984" bottom="0.35433070866141736" header="0.15748031496062992" footer="0.23622047244094491"/>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view="pageBreakPreview" topLeftCell="E1" zoomScaleNormal="100" zoomScaleSheetLayoutView="100" workbookViewId="0">
      <selection activeCell="E4" sqref="E4:G4"/>
    </sheetView>
  </sheetViews>
  <sheetFormatPr defaultColWidth="9.140625" defaultRowHeight="12.75" x14ac:dyDescent="0.2"/>
  <cols>
    <col min="1" max="1" width="0.140625" style="71" customWidth="1"/>
    <col min="2" max="4" width="0" style="71" hidden="1" customWidth="1"/>
    <col min="5" max="5" width="9.140625" style="71"/>
    <col min="6" max="6" width="65.28515625" style="71" customWidth="1"/>
    <col min="7" max="7" width="14" style="71" customWidth="1"/>
    <col min="8" max="8" width="0.140625" style="71" customWidth="1"/>
    <col min="9" max="257" width="9.140625" style="71" customWidth="1"/>
    <col min="258" max="16384" width="9.140625" style="71"/>
  </cols>
  <sheetData>
    <row r="1" spans="1:11" ht="15.6" customHeight="1" x14ac:dyDescent="0.25">
      <c r="A1" s="70"/>
      <c r="B1" s="70"/>
      <c r="C1" s="70"/>
      <c r="D1" s="70"/>
      <c r="E1" s="174" t="s">
        <v>293</v>
      </c>
      <c r="F1" s="174"/>
      <c r="G1" s="174"/>
      <c r="H1" s="66"/>
      <c r="I1" s="66"/>
      <c r="J1" s="66"/>
      <c r="K1" s="66"/>
    </row>
    <row r="2" spans="1:11" ht="15.6" customHeight="1" x14ac:dyDescent="0.25">
      <c r="A2" s="70"/>
      <c r="B2" s="70"/>
      <c r="C2" s="70"/>
      <c r="D2" s="70"/>
      <c r="E2" s="174" t="s">
        <v>245</v>
      </c>
      <c r="F2" s="174"/>
      <c r="G2" s="174"/>
      <c r="H2" s="66"/>
      <c r="I2" s="66"/>
      <c r="J2" s="66"/>
      <c r="K2" s="66"/>
    </row>
    <row r="3" spans="1:11" ht="15.6" customHeight="1" x14ac:dyDescent="0.25">
      <c r="A3" s="70"/>
      <c r="B3" s="70"/>
      <c r="C3" s="70"/>
      <c r="D3" s="70"/>
      <c r="E3" s="174" t="s">
        <v>0</v>
      </c>
      <c r="F3" s="174"/>
      <c r="G3" s="174"/>
      <c r="H3" s="66"/>
      <c r="I3" s="66"/>
      <c r="J3" s="66"/>
      <c r="K3" s="66"/>
    </row>
    <row r="4" spans="1:11" ht="15.6" customHeight="1" x14ac:dyDescent="0.25">
      <c r="A4" s="70"/>
      <c r="B4" s="70"/>
      <c r="C4" s="70"/>
      <c r="D4" s="70"/>
      <c r="E4" s="174" t="s">
        <v>327</v>
      </c>
      <c r="F4" s="174"/>
      <c r="G4" s="174"/>
      <c r="H4" s="72"/>
      <c r="I4" s="72"/>
      <c r="J4" s="73"/>
      <c r="K4" s="73"/>
    </row>
    <row r="5" spans="1:11" ht="15.6" customHeight="1" x14ac:dyDescent="0.25">
      <c r="A5" s="70"/>
      <c r="B5" s="70"/>
      <c r="C5" s="70"/>
      <c r="D5" s="70"/>
      <c r="E5" s="66"/>
      <c r="F5" s="66"/>
      <c r="G5" s="66"/>
      <c r="H5" s="72"/>
      <c r="I5" s="72"/>
      <c r="J5" s="73"/>
      <c r="K5" s="73"/>
    </row>
    <row r="6" spans="1:11" ht="14.45" customHeight="1" x14ac:dyDescent="0.2">
      <c r="A6" s="74"/>
      <c r="B6" s="74"/>
      <c r="C6" s="74"/>
      <c r="D6" s="74"/>
      <c r="E6" s="75"/>
      <c r="F6" s="75"/>
      <c r="G6" s="75"/>
      <c r="H6" s="74"/>
      <c r="I6" s="74"/>
    </row>
    <row r="7" spans="1:11" ht="46.5" customHeight="1" x14ac:dyDescent="0.25">
      <c r="A7" s="70"/>
      <c r="B7" s="70"/>
      <c r="C7" s="70"/>
      <c r="D7" s="70"/>
      <c r="E7" s="70"/>
      <c r="F7" s="188" t="s">
        <v>301</v>
      </c>
      <c r="G7" s="188"/>
      <c r="H7" s="70"/>
      <c r="I7" s="70"/>
    </row>
    <row r="8" spans="1:11" ht="14.45" customHeight="1" x14ac:dyDescent="0.2">
      <c r="A8" s="74"/>
      <c r="B8" s="74"/>
      <c r="C8" s="74"/>
      <c r="D8" s="74"/>
      <c r="E8" s="75"/>
      <c r="F8" s="75"/>
      <c r="G8" s="75"/>
      <c r="H8" s="74"/>
      <c r="I8" s="74"/>
    </row>
    <row r="9" spans="1:11" ht="31.15" customHeight="1" x14ac:dyDescent="0.25">
      <c r="A9" s="70"/>
      <c r="B9" s="76"/>
      <c r="C9" s="77"/>
      <c r="D9" s="77"/>
      <c r="E9" s="78" t="s">
        <v>150</v>
      </c>
      <c r="F9" s="79" t="s">
        <v>1</v>
      </c>
      <c r="G9" s="79" t="s">
        <v>302</v>
      </c>
      <c r="H9" s="74"/>
      <c r="I9" s="74"/>
    </row>
    <row r="10" spans="1:11" ht="81" customHeight="1" x14ac:dyDescent="0.25">
      <c r="A10" s="80"/>
      <c r="B10" s="186" t="s">
        <v>258</v>
      </c>
      <c r="C10" s="186"/>
      <c r="D10" s="187"/>
      <c r="E10" s="81"/>
      <c r="F10" s="82" t="s">
        <v>259</v>
      </c>
      <c r="G10" s="83">
        <f>G17</f>
        <v>311067</v>
      </c>
      <c r="H10" s="84"/>
      <c r="I10" s="74"/>
    </row>
    <row r="11" spans="1:11" ht="15.6" customHeight="1" x14ac:dyDescent="0.25">
      <c r="A11" s="80"/>
      <c r="B11" s="85" t="s">
        <v>258</v>
      </c>
      <c r="C11" s="86">
        <v>30300</v>
      </c>
      <c r="D11" s="87">
        <v>540</v>
      </c>
      <c r="E11" s="88" t="s">
        <v>260</v>
      </c>
      <c r="F11" s="89" t="s">
        <v>261</v>
      </c>
      <c r="G11" s="90">
        <v>77127</v>
      </c>
      <c r="H11" s="84"/>
      <c r="I11" s="74"/>
    </row>
    <row r="12" spans="1:11" ht="15.75" x14ac:dyDescent="0.25">
      <c r="A12" s="80"/>
      <c r="B12" s="85" t="s">
        <v>258</v>
      </c>
      <c r="C12" s="86">
        <v>30400</v>
      </c>
      <c r="D12" s="87">
        <v>540</v>
      </c>
      <c r="E12" s="88" t="s">
        <v>262</v>
      </c>
      <c r="F12" s="89" t="s">
        <v>263</v>
      </c>
      <c r="G12" s="90">
        <v>84940</v>
      </c>
      <c r="H12" s="84"/>
      <c r="I12" s="74"/>
    </row>
    <row r="13" spans="1:11" ht="15.75" x14ac:dyDescent="0.25">
      <c r="A13" s="80"/>
      <c r="B13" s="85" t="s">
        <v>258</v>
      </c>
      <c r="C13" s="86">
        <v>30500</v>
      </c>
      <c r="D13" s="87">
        <v>540</v>
      </c>
      <c r="E13" s="88" t="s">
        <v>264</v>
      </c>
      <c r="F13" s="89" t="s">
        <v>265</v>
      </c>
      <c r="G13" s="90">
        <v>12000</v>
      </c>
      <c r="H13" s="84"/>
      <c r="I13" s="74"/>
    </row>
    <row r="14" spans="1:11" ht="15.75" x14ac:dyDescent="0.25">
      <c r="A14" s="80"/>
      <c r="B14" s="85" t="s">
        <v>258</v>
      </c>
      <c r="C14" s="86">
        <v>30600</v>
      </c>
      <c r="D14" s="87">
        <v>540</v>
      </c>
      <c r="E14" s="88" t="s">
        <v>266</v>
      </c>
      <c r="F14" s="89" t="s">
        <v>267</v>
      </c>
      <c r="G14" s="90">
        <v>100000</v>
      </c>
      <c r="H14" s="84"/>
      <c r="I14" s="74"/>
    </row>
    <row r="15" spans="1:11" ht="409.6" hidden="1" customHeight="1" x14ac:dyDescent="0.25">
      <c r="A15" s="70"/>
      <c r="B15" s="91"/>
      <c r="C15" s="91"/>
      <c r="D15" s="91"/>
      <c r="E15" s="92"/>
      <c r="F15" s="89" t="s">
        <v>268</v>
      </c>
      <c r="G15" s="90">
        <v>709750000</v>
      </c>
      <c r="H15" s="74"/>
      <c r="I15" s="74"/>
    </row>
    <row r="16" spans="1:11" ht="15.75" x14ac:dyDescent="0.25">
      <c r="A16" s="70"/>
      <c r="B16" s="91"/>
      <c r="C16" s="91"/>
      <c r="D16" s="91"/>
      <c r="E16" s="92">
        <v>195</v>
      </c>
      <c r="F16" s="89" t="s">
        <v>269</v>
      </c>
      <c r="G16" s="90">
        <v>37000</v>
      </c>
      <c r="H16" s="74"/>
      <c r="I16" s="74"/>
    </row>
    <row r="17" spans="1:9" ht="15" customHeight="1" x14ac:dyDescent="0.25">
      <c r="A17" s="70"/>
      <c r="B17" s="93"/>
      <c r="C17" s="93"/>
      <c r="D17" s="93"/>
      <c r="E17" s="94"/>
      <c r="F17" s="95" t="s">
        <v>149</v>
      </c>
      <c r="G17" s="96">
        <f>G11+G12+G13+G14+G16</f>
        <v>311067</v>
      </c>
      <c r="H17" s="70"/>
      <c r="I17" s="70"/>
    </row>
    <row r="21" spans="1:9" x14ac:dyDescent="0.2">
      <c r="F21" s="97"/>
    </row>
  </sheetData>
  <mergeCells count="6">
    <mergeCell ref="B10:D10"/>
    <mergeCell ref="E1:G1"/>
    <mergeCell ref="E2:G2"/>
    <mergeCell ref="E3:G3"/>
    <mergeCell ref="E4:G4"/>
    <mergeCell ref="F7:G7"/>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7</vt:i4>
      </vt:variant>
    </vt:vector>
  </HeadingPairs>
  <TitlesOfParts>
    <vt:vector size="15" baseType="lpstr">
      <vt:lpstr>Прил.1 Доходы бюджета</vt:lpstr>
      <vt:lpstr>Прил.2 Расходы бюджета</vt:lpstr>
      <vt:lpstr>Прил. 3 Расходы бюджета</vt:lpstr>
      <vt:lpstr>Прил.4 Ведомственная</vt:lpstr>
      <vt:lpstr>Прил.5 Источники</vt:lpstr>
      <vt:lpstr>Прил.6 Программы</vt:lpstr>
      <vt:lpstr>Приложение 7 МБТ из субъектов</vt:lpstr>
      <vt:lpstr>Приложение 8 МБТ</vt:lpstr>
      <vt:lpstr>'Приложение 8 МБТ'!Заголовки_для_печати</vt:lpstr>
      <vt:lpstr>'Прил. 3 Расходы бюджета'!Область_печати</vt:lpstr>
      <vt:lpstr>'Прил.1 Доходы бюджета'!Область_печати</vt:lpstr>
      <vt:lpstr>'Прил.2 Расходы бюджета'!Область_печати</vt:lpstr>
      <vt:lpstr>'Прил.4 Ведомственная'!Область_печати</vt:lpstr>
      <vt:lpstr>'Прил.6 Программы'!Область_печати</vt:lpstr>
      <vt:lpstr>'Приложение 7 МБТ из субъектов'!Область_печати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RePack by Diakov</cp:lastModifiedBy>
  <cp:lastPrinted>2018-01-24T12:38:59Z</cp:lastPrinted>
  <dcterms:created xsi:type="dcterms:W3CDTF">2015-11-18T06:59:18Z</dcterms:created>
  <dcterms:modified xsi:type="dcterms:W3CDTF">2018-01-26T08:51:04Z</dcterms:modified>
</cp:coreProperties>
</file>