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96" yWindow="84" windowWidth="22932" windowHeight="9480" tabRatio="879" firstSheet="6" activeTab="11"/>
  </bookViews>
  <sheets>
    <sheet name="Прил.1 Нормативы зачислений" sheetId="18" r:id="rId1"/>
    <sheet name="прил.2 Перечень адм.дох." sheetId="17" r:id="rId2"/>
    <sheet name="Прил.3 Перечень гл.адм. источ." sheetId="22" r:id="rId3"/>
    <sheet name="Прил.4 Доходы бюджета" sheetId="4" r:id="rId4"/>
    <sheet name="Прил.5 Расходы бюджета" sheetId="5" r:id="rId5"/>
    <sheet name="Прил. 6 Расходы бюджета" sheetId="6" r:id="rId6"/>
    <sheet name="Прил.7 Перечень гл. расп." sheetId="19" r:id="rId7"/>
    <sheet name="Прил.8 Ведомственная" sheetId="7" r:id="rId8"/>
    <sheet name="Прил.9 Источники" sheetId="8" r:id="rId9"/>
    <sheet name="Прил.10 Программы" sheetId="9" r:id="rId10"/>
    <sheet name="Приложение 11 МБТ из субъектов" sheetId="16" r:id="rId11"/>
    <sheet name="Приложение 12 МБТ" sheetId="20" r:id="rId12"/>
  </sheets>
  <definedNames>
    <definedName name="_GoBack" localSheetId="1">'прил.2 Перечень адм.дох.'!#REF!</definedName>
    <definedName name="_xlnm.Print_Titles" localSheetId="11">'Приложение 12 МБТ'!$9:$9</definedName>
    <definedName name="_xlnm.Print_Area" localSheetId="5">'Прил. 6 Расходы бюджета'!$A$1:$F$143</definedName>
    <definedName name="_xlnm.Print_Area" localSheetId="9">'Прил.10 Программы'!$A$1:$C$24</definedName>
    <definedName name="_xlnm.Print_Area" localSheetId="1">'прил.2 Перечень адм.дох.'!$A$1:$C$39</definedName>
    <definedName name="_xlnm.Print_Area" localSheetId="3">'Прил.4 Доходы бюджета'!$A$1:$C$38</definedName>
    <definedName name="_xlnm.Print_Area" localSheetId="4">'Прил.5 Расходы бюджета'!$A$1:$C$38</definedName>
    <definedName name="_xlnm.Print_Area" localSheetId="7">'Прил.8 Ведомственная'!$A$1:$C$12</definedName>
    <definedName name="_xlnm.Print_Area" localSheetId="10">'Приложение 11 МБТ из субъектов'!$A$1:$C$13</definedName>
  </definedNames>
  <calcPr calcId="144525"/>
</workbook>
</file>

<file path=xl/calcChain.xml><?xml version="1.0" encoding="utf-8"?>
<calcChain xmlns="http://schemas.openxmlformats.org/spreadsheetml/2006/main">
  <c r="C22" i="5" l="1"/>
  <c r="F22" i="6" l="1"/>
  <c r="F26" i="6"/>
  <c r="C13" i="5"/>
  <c r="G11" i="20" l="1"/>
  <c r="G15" i="20"/>
  <c r="G13" i="20"/>
  <c r="G12" i="20"/>
  <c r="B19" i="9" l="1"/>
  <c r="C26" i="5"/>
  <c r="F107" i="6" l="1"/>
  <c r="F77" i="6"/>
  <c r="C35" i="4" l="1"/>
  <c r="G16" i="20" l="1"/>
  <c r="G10" i="20" s="1"/>
  <c r="C13" i="16"/>
  <c r="F81" i="6" l="1"/>
  <c r="F80" i="6" s="1"/>
  <c r="C33" i="5"/>
  <c r="F79" i="6" l="1"/>
  <c r="F98" i="6"/>
  <c r="F74" i="6" l="1"/>
  <c r="C19" i="9"/>
  <c r="C21" i="5"/>
  <c r="C34" i="4" l="1"/>
  <c r="B23" i="9" l="1"/>
  <c r="B22" i="9"/>
  <c r="F113" i="6" l="1"/>
  <c r="C28" i="5"/>
  <c r="C10" i="5"/>
  <c r="F112" i="6" l="1"/>
  <c r="F111" i="6" s="1"/>
  <c r="F110" i="6" s="1"/>
  <c r="F130" i="6" l="1"/>
  <c r="F129" i="6" l="1"/>
  <c r="F128" i="6" s="1"/>
  <c r="F127" i="6" s="1"/>
  <c r="C23" i="9" l="1"/>
  <c r="F48" i="6" l="1"/>
  <c r="F47" i="6" s="1"/>
  <c r="F46" i="6" s="1"/>
  <c r="F71" i="6"/>
  <c r="B21" i="9" l="1"/>
  <c r="B20" i="9"/>
  <c r="B18" i="9"/>
  <c r="B17" i="9"/>
  <c r="B16" i="9"/>
  <c r="B15" i="9"/>
  <c r="B14" i="9"/>
  <c r="F141" i="6" l="1"/>
  <c r="F140" i="6"/>
  <c r="F139" i="6" s="1"/>
  <c r="C22" i="9" s="1"/>
  <c r="F138" i="6"/>
  <c r="F137" i="6" s="1"/>
  <c r="F135" i="6"/>
  <c r="F134" i="6" s="1"/>
  <c r="F133" i="6" s="1"/>
  <c r="F124" i="6"/>
  <c r="F123" i="6"/>
  <c r="F122" i="6" s="1"/>
  <c r="C21" i="9" s="1"/>
  <c r="F121" i="6"/>
  <c r="F120" i="6" s="1"/>
  <c r="F118" i="6"/>
  <c r="F117" i="6" s="1"/>
  <c r="F116" i="6" s="1"/>
  <c r="C20" i="9" s="1"/>
  <c r="F115" i="6"/>
  <c r="F109" i="6" s="1"/>
  <c r="F106" i="6"/>
  <c r="F105" i="6" s="1"/>
  <c r="F103" i="6"/>
  <c r="F102" i="6" s="1"/>
  <c r="F101" i="6" s="1"/>
  <c r="F96" i="6"/>
  <c r="F94" i="6"/>
  <c r="F91" i="6"/>
  <c r="F86" i="6"/>
  <c r="F85" i="6" s="1"/>
  <c r="F84" i="6" s="1"/>
  <c r="F83" i="6" s="1"/>
  <c r="F69" i="6"/>
  <c r="F68" i="6" s="1"/>
  <c r="F63" i="6"/>
  <c r="F61" i="6"/>
  <c r="F54" i="6"/>
  <c r="F53" i="6" s="1"/>
  <c r="F52" i="6" s="1"/>
  <c r="F51" i="6"/>
  <c r="F50" i="6" s="1"/>
  <c r="F42" i="6"/>
  <c r="F41" i="6" s="1"/>
  <c r="F100" i="6" l="1"/>
  <c r="F90" i="6"/>
  <c r="F89" i="6" s="1"/>
  <c r="F88" i="6" s="1"/>
  <c r="F132" i="6"/>
  <c r="F126" i="6" s="1"/>
  <c r="F67" i="6"/>
  <c r="F60" i="6"/>
  <c r="F59" i="6" s="1"/>
  <c r="F40" i="6"/>
  <c r="F75" i="6"/>
  <c r="C17" i="9" s="1"/>
  <c r="F76" i="6"/>
  <c r="F39" i="6" l="1"/>
  <c r="C14" i="9"/>
  <c r="C16" i="9"/>
  <c r="F66" i="6"/>
  <c r="F65" i="6" s="1"/>
  <c r="C18" i="9"/>
  <c r="F73" i="6"/>
  <c r="F58" i="6"/>
  <c r="F57" i="6" s="1"/>
  <c r="C15" i="9"/>
  <c r="C24" i="9" l="1"/>
  <c r="C11" i="7" l="1"/>
  <c r="F19" i="6"/>
  <c r="F18" i="6" s="1"/>
  <c r="C15" i="4" l="1"/>
  <c r="F15" i="6" l="1"/>
  <c r="F21" i="6"/>
  <c r="F33" i="6"/>
  <c r="F37" i="6"/>
  <c r="F35" i="6" l="1"/>
  <c r="F36" i="6"/>
  <c r="F14" i="6"/>
  <c r="F31" i="6"/>
  <c r="F30" i="6" s="1"/>
  <c r="C33" i="4"/>
  <c r="C31" i="4"/>
  <c r="C29" i="4"/>
  <c r="C26" i="4"/>
  <c r="C24" i="4" s="1"/>
  <c r="C13" i="4"/>
  <c r="F11" i="6" l="1"/>
  <c r="F143" i="6" s="1"/>
  <c r="C12" i="4"/>
  <c r="C38" i="4" s="1"/>
  <c r="C17" i="8" s="1"/>
  <c r="F13" i="6"/>
  <c r="F12" i="6" s="1"/>
  <c r="C36" i="5" l="1"/>
  <c r="C31" i="5"/>
  <c r="C23" i="5"/>
  <c r="C19" i="5"/>
  <c r="C17" i="5"/>
  <c r="C38" i="5" l="1"/>
  <c r="C18" i="8" l="1"/>
  <c r="C16" i="8" s="1"/>
  <c r="C19" i="8" s="1"/>
  <c r="C10" i="7"/>
  <c r="C12" i="7" s="1"/>
</calcChain>
</file>

<file path=xl/sharedStrings.xml><?xml version="1.0" encoding="utf-8"?>
<sst xmlns="http://schemas.openxmlformats.org/spreadsheetml/2006/main" count="607" uniqueCount="402">
  <si>
    <t>Каменниковского сельского поселения</t>
  </si>
  <si>
    <t>Наименование</t>
  </si>
  <si>
    <t>№ п/п</t>
  </si>
  <si>
    <t>Наименование доходов</t>
  </si>
  <si>
    <t>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</si>
  <si>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руб.</t>
  </si>
  <si>
    <t>Код бюджетной классификации РФ</t>
  </si>
  <si>
    <t>000 1 00 00000 00 0000 000</t>
  </si>
  <si>
    <t>Налоговые и неналоговые доходы</t>
  </si>
  <si>
    <t>182 1 01 00000 00 0000 000</t>
  </si>
  <si>
    <t>Налоги на прибыль, доходы</t>
  </si>
  <si>
    <t>182 1 01 02010 01 1000 110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</si>
  <si>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t>
  </si>
  <si>
    <t>100 1 03 00000 00 0000 000</t>
  </si>
  <si>
    <t>Налоги на товары (работы, услуги) реализуемые на территории РФ</t>
  </si>
  <si>
    <t>100 1 03 02230 01 0000 110</t>
  </si>
  <si>
    <t>Доходы от уплаты акцизов на дизельное топливо, зачисляемые в консолидированные бюджеты субъектов Российской Федерации</t>
  </si>
  <si>
    <t>100 1 03 02240 01 0000 110</t>
  </si>
  <si>
    <t>Доходы от уплаты акцизов на моторные масла для дизельных и (или) карбюраторных (инжекторных) двигателей, зачисляемые в консолидированные бюджеты субъектов Российской Федерации</t>
  </si>
  <si>
    <t>100 1 03 02250 01 0000 110</t>
  </si>
  <si>
    <t>Доходы от уплаты акцизов на автомобильный бензин, производимый на территории Российской Федерации, зачисляемые в консолидированные бюджеты субъектов Российской Федерации</t>
  </si>
  <si>
    <t>100 1 03 02260 01 0000 110</t>
  </si>
  <si>
    <t>Доходы от уплаты акцизов на прямогонный бензин, производимый на территории Российской Федерации, зачисляемые в консолидированные бюджеты субъектов Российской Федерации</t>
  </si>
  <si>
    <t>182 1 06 00000 00 0000 000</t>
  </si>
  <si>
    <t>Налоги на имущество</t>
  </si>
  <si>
    <t>182 1 06 01030 10 1000 110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</si>
  <si>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</si>
  <si>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182 1 06 06000 00 0000 110</t>
  </si>
  <si>
    <t>Земельный налог</t>
  </si>
  <si>
    <t>182 1 06 06033 10 1000 110</t>
  </si>
  <si>
    <t>Земельный налог с организаций, обладающих земельным участком, расположенным в границах сельских поселений (сумма платежа)</t>
  </si>
  <si>
    <t>182 1 06 06043 10 1000 110</t>
  </si>
  <si>
    <t>Земельный налог с физических лиц, обладающих земельным участком, расположенным в границах сельских поселений (сумма платежа)</t>
  </si>
  <si>
    <t>Государственная пошлина</t>
  </si>
  <si>
    <t>Доходы от использования имущества, находящегося в государственной и муниципальной собственности</t>
  </si>
  <si>
    <t xml:space="preserve">240 1 11 09045 10  0000 120 </t>
  </si>
  <si>
    <t xml:space="preserve">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</si>
  <si>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000 2 00 00000 00 0000 000</t>
  </si>
  <si>
    <t>Безвозмездные поступления</t>
  </si>
  <si>
    <t>Безвозмездные поступления от других бюджетов бюджетной системы Российской Федерации</t>
  </si>
  <si>
    <t>Дотации бюджетам поселений на  выравнивание бюджетной обеспеченности</t>
  </si>
  <si>
    <t>ВСЕГО:</t>
  </si>
  <si>
    <t>Р ПР</t>
  </si>
  <si>
    <t>01 00</t>
  </si>
  <si>
    <t>Общегосударственные вопросы</t>
  </si>
  <si>
    <t>01 02</t>
  </si>
  <si>
    <t>Функционирование высшего должностного лица субъекта Российской Федерации и местного самоуправления</t>
  </si>
  <si>
    <t>01 04</t>
  </si>
  <si>
    <t>Функционирование Правительства Российской Федерации, высших органов исполнительной власти субъектов Российской Федерации, местных администраций</t>
  </si>
  <si>
    <t>01 06</t>
  </si>
  <si>
    <t>Обеспечение деятельности финансовых органов  и  органов финансового (финансово-бюджетного ) надзора</t>
  </si>
  <si>
    <t>01 11</t>
  </si>
  <si>
    <t>Резервные фонды</t>
  </si>
  <si>
    <t>01 13</t>
  </si>
  <si>
    <t xml:space="preserve">Другие общегосударственные вопросы    </t>
  </si>
  <si>
    <t>02 00</t>
  </si>
  <si>
    <t>Национальная оборона</t>
  </si>
  <si>
    <t>02 03</t>
  </si>
  <si>
    <t>Мобилизационная и вневойсковая подготовка</t>
  </si>
  <si>
    <t>03 00</t>
  </si>
  <si>
    <t>Национальная безопасность и правоохранительная деятельность</t>
  </si>
  <si>
    <t>04 00</t>
  </si>
  <si>
    <t>Национальная  экономика</t>
  </si>
  <si>
    <t xml:space="preserve">04 09 </t>
  </si>
  <si>
    <t>Дорожное хозяйство</t>
  </si>
  <si>
    <t>05 00</t>
  </si>
  <si>
    <t>Жилищно-коммунальное хозяйство</t>
  </si>
  <si>
    <t>05 01</t>
  </si>
  <si>
    <t>Жилищное хозяйство</t>
  </si>
  <si>
    <t>05 02</t>
  </si>
  <si>
    <t>Коммунальное хозяйство</t>
  </si>
  <si>
    <t xml:space="preserve">05 03 </t>
  </si>
  <si>
    <t>Благоустройство</t>
  </si>
  <si>
    <t>05 05</t>
  </si>
  <si>
    <t>Другие вопросы в области жилищно-коммунального хозяйства</t>
  </si>
  <si>
    <t>07 00</t>
  </si>
  <si>
    <t>Образование</t>
  </si>
  <si>
    <t>07 07</t>
  </si>
  <si>
    <t>Молодежная политика и оздоровление детей</t>
  </si>
  <si>
    <t>08 00</t>
  </si>
  <si>
    <t>Культура, кинематография</t>
  </si>
  <si>
    <t>08 01</t>
  </si>
  <si>
    <t xml:space="preserve">Культура </t>
  </si>
  <si>
    <t>11 00</t>
  </si>
  <si>
    <t>Физическая культура и спорт</t>
  </si>
  <si>
    <t>11 02</t>
  </si>
  <si>
    <t>Массовый спорт</t>
  </si>
  <si>
    <t>Всего</t>
  </si>
  <si>
    <t>Раздел</t>
  </si>
  <si>
    <t>ПР</t>
  </si>
  <si>
    <t>КЦСР</t>
  </si>
  <si>
    <t>КВР</t>
  </si>
  <si>
    <t>01</t>
  </si>
  <si>
    <t>Функционирование высшего должностного лица субъекта РФ и органа местного самоуправления</t>
  </si>
  <si>
    <t>02</t>
  </si>
  <si>
    <t>Фонд оплаты труда государственных (муниципальных) органов и взносы по обязательному социальному страхованию</t>
  </si>
  <si>
    <t>121</t>
  </si>
  <si>
    <t>03</t>
  </si>
  <si>
    <t>Функционирование Правительства РФ, высших органов исполнительной власти субъектов Российской Федерации, местных администраций</t>
  </si>
  <si>
    <t>04</t>
  </si>
  <si>
    <t>Прочая закупка товаров, работ и услуг для обеспечения государственных (муниципальных) нужд</t>
  </si>
  <si>
    <t>Уплата налога на имущество организаций и земельного налога</t>
  </si>
  <si>
    <t>Уплата прочих налогов, сборов и иных платежей</t>
  </si>
  <si>
    <t>Иные межбюджетные трансферты</t>
  </si>
  <si>
    <t>06</t>
  </si>
  <si>
    <t>540</t>
  </si>
  <si>
    <t>11</t>
  </si>
  <si>
    <t>Резервные средства</t>
  </si>
  <si>
    <t>870</t>
  </si>
  <si>
    <t>Другие общегосударственные вопросы</t>
  </si>
  <si>
    <t>244</t>
  </si>
  <si>
    <t>Осуществление первичного воинского учета на территориях, где отсутствуют военные комиссариаты</t>
  </si>
  <si>
    <t>09</t>
  </si>
  <si>
    <t>Обеспечение пожарной безопасности</t>
  </si>
  <si>
    <t>Национальная экономика</t>
  </si>
  <si>
    <t>05</t>
  </si>
  <si>
    <t>Уличное освещение</t>
  </si>
  <si>
    <t>Организация и содержание мест захоронения</t>
  </si>
  <si>
    <t>иные межбюджетные трансферты</t>
  </si>
  <si>
    <t>07</t>
  </si>
  <si>
    <t>08</t>
  </si>
  <si>
    <t>Культура</t>
  </si>
  <si>
    <t>ИТОГО  РАСХОДОВ</t>
  </si>
  <si>
    <t>Администрация Каменниковского   сельского поселения</t>
  </si>
  <si>
    <t>Муниципальный Совет Каменниковского сельского поселения</t>
  </si>
  <si>
    <t>Код бюджетной классификации</t>
  </si>
  <si>
    <t>Бюджетные кредиты от других бюджетов бюджетной системы Российской Федерации</t>
  </si>
  <si>
    <t>240 01 03 00 00 00 0000 000</t>
  </si>
  <si>
    <t>2 000,000</t>
  </si>
  <si>
    <t>Получение кредитов от других бюджетов бюджетной системы Российской Федерации бюджетами поселений в валюте Российской Федерации (бюджетный кредит на финансирование целевых расходов)</t>
  </si>
  <si>
    <t>240 01 03 01 00 10 4610 710</t>
  </si>
  <si>
    <t>Погашение бюджетами поселений кредитов от других бюджетов бюджетной системы Российской Федерации в валюте Российской Федерации (бюджетный кредит на финансирование целевых расходов)</t>
  </si>
  <si>
    <t>240 01 03 01 00 10 4610 810</t>
  </si>
  <si>
    <t>240 01 05 00 00 00 0000 000</t>
  </si>
  <si>
    <t>240 01 05 02 01 10 0000 510</t>
  </si>
  <si>
    <t>240 01 05 02 01 10 0000 610</t>
  </si>
  <si>
    <t>Итого</t>
  </si>
  <si>
    <t>Код ГРБС</t>
  </si>
  <si>
    <t>Приложение  4</t>
  </si>
  <si>
    <t>Приложение  5</t>
  </si>
  <si>
    <t>Наименование главного распорядителя бюджетных средств</t>
  </si>
  <si>
    <t>Итого:</t>
  </si>
  <si>
    <t>129</t>
  </si>
  <si>
    <t xml:space="preserve">Фонд оплаты труда государственных (муниципальных) органов </t>
  </si>
  <si>
    <t>Взнос по обязательному социальному страхованию на выплаты денежного содержания и иные выплаты работникам государственных (муниципальных) органов</t>
  </si>
  <si>
    <t>853</t>
  </si>
  <si>
    <t>Уплата иных платежей</t>
  </si>
  <si>
    <t>50 1 00 20500</t>
  </si>
  <si>
    <t>50 1 00 20520</t>
  </si>
  <si>
    <t>50 2 00 20540</t>
  </si>
  <si>
    <t>50 1 00 51180</t>
  </si>
  <si>
    <t>50 1 00 20530</t>
  </si>
  <si>
    <t>Иные выплаты персоналу государственных (муниципальных) органов, за исключением фонда оплаты труда</t>
  </si>
  <si>
    <t>122</t>
  </si>
  <si>
    <t>Взносы на формирование фонда капитального ремонта помещений, находящихся в муниципальной собственности</t>
  </si>
  <si>
    <t>Перечень муниципальных программ Каменниковского сельского поселения Рыбинского муниципального района</t>
  </si>
  <si>
    <t>50 1 00 20540</t>
  </si>
  <si>
    <t>Обеспечение функционирования главы муниципального образования</t>
  </si>
  <si>
    <t>Обеспечение функционирования центрального аппарата</t>
  </si>
  <si>
    <t>50 1 00 20550</t>
  </si>
  <si>
    <t>Межбюджетные трансферты бюджету района из бюджета поселения на казначейское исполнение бюджета</t>
  </si>
  <si>
    <t>Межбюджетные трансферты бюджету района из бюджета поселения на осуществление внешнего муниципального финансового контроля</t>
  </si>
  <si>
    <t>Резервный фонд местной администрации</t>
  </si>
  <si>
    <t>17 0 00 00000</t>
  </si>
  <si>
    <t>17 1 00 00000</t>
  </si>
  <si>
    <t>17 1 00 20060</t>
  </si>
  <si>
    <t>09 0 00 00000</t>
  </si>
  <si>
    <t>09 1 00 20310</t>
  </si>
  <si>
    <t>09 1 00 00000</t>
  </si>
  <si>
    <t>09 1 00 20781</t>
  </si>
  <si>
    <t>Муниципальная программа "Развитие дорожного хозяйства в Каменниковском сельском поселении Рыбинского муниципального района"</t>
  </si>
  <si>
    <t>07 0 00 00000</t>
  </si>
  <si>
    <t>07 1 00 00000</t>
  </si>
  <si>
    <t>Мероприятия в области дорожного хозяйства за счет средств бюджета поселения</t>
  </si>
  <si>
    <t>07 1 00 20280</t>
  </si>
  <si>
    <t>05 0 00 00000</t>
  </si>
  <si>
    <t>18 0 00 00000</t>
  </si>
  <si>
    <t>18 1 00 00000</t>
  </si>
  <si>
    <t>Мероприятия по управлению и распоряжению имуществом, находящимся в муниципальной собсвенности поселения</t>
  </si>
  <si>
    <t>18 1 00 20430</t>
  </si>
  <si>
    <t>Муниципальная программа "Управление муниципальным имуществом Каменниковского сельского поселения Рыбинского муниципального района"</t>
  </si>
  <si>
    <t>Муниципальная программа "Благоустройство Каменниковского сельского поселения Рыбинского муниципального района"</t>
  </si>
  <si>
    <t>19 0 00 000</t>
  </si>
  <si>
    <t>19 1 00 00000</t>
  </si>
  <si>
    <t>19 1 00 20010</t>
  </si>
  <si>
    <t>19 1 00 20020</t>
  </si>
  <si>
    <t xml:space="preserve">Прочие мероприятия по благоустройству </t>
  </si>
  <si>
    <t>19 1 00 20030</t>
  </si>
  <si>
    <t>Межбюджетные трансферты бюджету района из бюджета поселения на организацию деятельности комиссии по регулированию вопросов ЖКХ</t>
  </si>
  <si>
    <t>18 1 00 20770</t>
  </si>
  <si>
    <t>02 0 00 00000</t>
  </si>
  <si>
    <t>Межбюджетные трансферты бюджету района из бюджета поселеня на организацию мероприятий по работе с детьми и молодежью</t>
  </si>
  <si>
    <t>02 1 00 20140</t>
  </si>
  <si>
    <t>Муниципальная программа "Развитие культуры и туризма в каменниковском сельском поселении рыбинского муниципального района"</t>
  </si>
  <si>
    <t>10 0 00 00000</t>
  </si>
  <si>
    <t>10 1 00 00000</t>
  </si>
  <si>
    <t>Мероприятия в сфере культуры</t>
  </si>
  <si>
    <t>10 1 00 20340</t>
  </si>
  <si>
    <t>11 0 00 00000</t>
  </si>
  <si>
    <t>Муниципальная программа "Развитие физической культуры и спорта в Каменниковском сельском поселении Рыбинского муниципального района"</t>
  </si>
  <si>
    <t>11 1 00 00000</t>
  </si>
  <si>
    <t>Организация и проведение физкультурных и спортивно-массовых мероприятий</t>
  </si>
  <si>
    <t>11 1 00 20340</t>
  </si>
  <si>
    <t>Муниципальная программа "Эффективная власть в Каменниковском сельском поселении"</t>
  </si>
  <si>
    <t>Муниципальная программа "Защита населения и территории Каменниковского сельского поселения Рыбинского муниципального района от чрезвычайных  ситуаций, обеспечение пожарной безопасности  и безопасности людей на водных объектах"</t>
  </si>
  <si>
    <t>к решению Муниципального Совета</t>
  </si>
  <si>
    <t>Развитие материально-технической базы</t>
  </si>
  <si>
    <t>10 00</t>
  </si>
  <si>
    <t>Социальная политика</t>
  </si>
  <si>
    <t>10 03</t>
  </si>
  <si>
    <t>Социальное обеспечение населения</t>
  </si>
  <si>
    <t>10</t>
  </si>
  <si>
    <t>Приложение  3</t>
  </si>
  <si>
    <t xml:space="preserve">Прочая закупка товаров, работ и услуг </t>
  </si>
  <si>
    <t>Прочая закупка товаров, работ и услуг</t>
  </si>
  <si>
    <t>05 2 00 00000</t>
  </si>
  <si>
    <t>02 1 00 00000</t>
  </si>
  <si>
    <t>Функционирование законодательных (представительных) органов государственной власти и представительных органов муниципальных образований</t>
  </si>
  <si>
    <t>50 1 00 00000</t>
  </si>
  <si>
    <t>Обеспечение функционирования органов местного самоуправления</t>
  </si>
  <si>
    <t>50 2 00 00000</t>
  </si>
  <si>
    <t>Непрограмные расходы органов местного самоуправления не предусмотренные иными целевыми статьями расходов бюджетов поселений, по соотвествующим направлениям расходов</t>
  </si>
  <si>
    <t>50 0 00 00000</t>
  </si>
  <si>
    <t xml:space="preserve">Непрограмные расходы органов местного самоуправления </t>
  </si>
  <si>
    <t>01 03</t>
  </si>
  <si>
    <t>Увеличение прочих остатков денежных средств бюджетов сельских поселений</t>
  </si>
  <si>
    <t>Уменьшение прочих остатков денежных средств бюджетов сельских поселений</t>
  </si>
  <si>
    <t xml:space="preserve">Изменение остатков средств на счетах по учету средств бюджета </t>
  </si>
  <si>
    <t xml:space="preserve">                                   ИТОГО источников внутреннего финансирования</t>
  </si>
  <si>
    <t>Субвенции бюджетам сельских поселений на осуществление первичного воинского учета на территориях, где отсутствуют военные комиссариаты</t>
  </si>
  <si>
    <t>123</t>
  </si>
  <si>
    <t>Обеспечение функционирования депутатов представительного органа муниципального образования</t>
  </si>
  <si>
    <t>50 1 00 20490</t>
  </si>
  <si>
    <t>Иные выплаты, за исключением фонда оплаты труда государственных (муниципальных) органов, лицам, привлекаемым согласно законодательству для выполнения отдельных полномочий</t>
  </si>
  <si>
    <t>Закупка товаров, работ, услуг в сфере информационно-коммуникационных технологий</t>
  </si>
  <si>
    <t>242</t>
  </si>
  <si>
    <t>05 2 00 L4970</t>
  </si>
  <si>
    <t>Субсидии гражданам на приобретение жилья</t>
  </si>
  <si>
    <t>322</t>
  </si>
  <si>
    <t>Обеспечение защиты населения и территорий от чрезвычайных ситуаций</t>
  </si>
  <si>
    <t>240 2 02 35118 10 0000 150</t>
  </si>
  <si>
    <t>240 2 02 40014 10 0000 150</t>
  </si>
  <si>
    <t>Мероприятия по финансированию дорожного хозяйства за счет средств бюджета района</t>
  </si>
  <si>
    <t>07 1 00 10240</t>
  </si>
  <si>
    <t>Приложение  6</t>
  </si>
  <si>
    <t>240 2 02 15001 10 0000 150</t>
  </si>
  <si>
    <t>Субсидии бюджетам сельских поселений на строительство, модернизацию, ремонт и содержание автомобильных дорог общего пользования, в том числе дорог в поселениях (за исключением автомобильных дорог федерального значения)</t>
  </si>
  <si>
    <t>Субсидии бюджетам сельских поселений на реализацию мероприятий по обеспечению жильем молодых семей</t>
  </si>
  <si>
    <t>240 1 08 00000 00 0000 000</t>
  </si>
  <si>
    <t>240 1 11 00000 00 0000 000</t>
  </si>
  <si>
    <t>240 2 02 00000 00 0000 000</t>
  </si>
  <si>
    <t>10 01</t>
  </si>
  <si>
    <t>Пенсионное обеспечение</t>
  </si>
  <si>
    <t>03 1 00 20080</t>
  </si>
  <si>
    <t>312</t>
  </si>
  <si>
    <t>Иные пенсии, социальные доплаты к пенсиям</t>
  </si>
  <si>
    <t>Доплаты к пенсиям муниципальных служащих за счёт средств местного бюджета</t>
  </si>
  <si>
    <t>03 0 00 00000</t>
  </si>
  <si>
    <t>Приложение  7</t>
  </si>
  <si>
    <t>07 05</t>
  </si>
  <si>
    <t>Профессиональная подготовка, переподготовка и повышение квалификации</t>
  </si>
  <si>
    <t>17 1 00 20650</t>
  </si>
  <si>
    <t>Обучение сотрудников органов местного самоуправления</t>
  </si>
  <si>
    <t>Муниципальная программа "Обеспечение доступным и комфортным жильем населения Каменниковского сельского поселения"</t>
  </si>
  <si>
    <t xml:space="preserve">Муниципальная программа "Социальная поддержка населения Каменниковского сельского поселения Рыбинского муниципального района " </t>
  </si>
  <si>
    <t>Государственная пошлина за совершение нотариальных действий должностными лицами органов местного самоуправления, уполномоченными в соответствии с законодательными актами Российской Федерации на совершение нотариальных действий</t>
  </si>
  <si>
    <t>240 1 08 04020 01 0000 110</t>
  </si>
  <si>
    <t>100 1 03 02 23101 0000 110</t>
  </si>
  <si>
    <t>100 1 03 02 24101 0000 110</t>
  </si>
  <si>
    <t>100 1 03 02 25101 0000 110</t>
  </si>
  <si>
    <t>100 1 03 02 26101 0000 110</t>
  </si>
  <si>
    <t>Приложение  2</t>
  </si>
  <si>
    <t>Развитие муниципальной службы в Каменниковском сельском поселении</t>
  </si>
  <si>
    <t>Мероприятия по управлению и распоряжению имуществом Каменниковского сельского поселения</t>
  </si>
  <si>
    <t>Мероприятия в области дорожного хозяйства Каменниковского сельского поселения</t>
  </si>
  <si>
    <t>Мероприятия по управлению и распоряжению имуществом, находящимся в муниципальной собственности поселения</t>
  </si>
  <si>
    <t>Благоустройство поселения</t>
  </si>
  <si>
    <t>Мероприятия для молодёжи</t>
  </si>
  <si>
    <t>Муниципальная программа "Молодежная политика в Каменниковском сельском поселении"</t>
  </si>
  <si>
    <t>Создание условий для организации досуга и обеспечения жителей поселения услугами организаций культуры</t>
  </si>
  <si>
    <t>Социальная поддержка населения Каменниковского сельского поселения Рыбинского муниципального района</t>
  </si>
  <si>
    <t>03 1 00 00000</t>
  </si>
  <si>
    <t>Государственная поддержка молодых семей в приобретении (строительстве) жилья</t>
  </si>
  <si>
    <t>Мероприятия по оказанию государственной поддержки молодым семьям в улучшении жилищных условий</t>
  </si>
  <si>
    <t>Развитие физкультуры и спорта в поселении</t>
  </si>
  <si>
    <t>Субсидии бюджетам сельских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поступивших от государственной корпорации - Фонда содействия реформированию жилищно-коммунального хозяйства</t>
  </si>
  <si>
    <t>Субсидии бюджетам сельских поселений на обеспечение мероприятий по переселению граждан из аварийного жилищного фонда, в том числе переселению граждан из аварийного жилищного фонда с учетом необходимости развития малоэтажного жилищного строительства, за счет средств бюджетов</t>
  </si>
  <si>
    <t>412</t>
  </si>
  <si>
    <t>Бюджетные инвестиции на приобретение объектов недвижимого имущества в государственную (муниципальную) собственность</t>
  </si>
  <si>
    <t>19 1 00 L5760</t>
  </si>
  <si>
    <t>Субсидии бюджетам сельских поселений на обеспечение комплексного развития сельских территорий</t>
  </si>
  <si>
    <t>05 1 F3 6748S</t>
  </si>
  <si>
    <t>Мероприятия по переселению граждан из аварийного жилищного фонда, в том числе переселению граждан из аварийного жилищного фонда с учётом необходимости развития малоэтажного жилищного строительства, за счёт средств местного бюджета в рамках регионального проекта "Обеспечение устойчивого сокращения непригодного для проживания жилищного фонда"</t>
  </si>
  <si>
    <t>05 1 00 00000</t>
  </si>
  <si>
    <t>МП "Переселение граждан из аварийного жилищного фонда Каменниковского сельского поселения Рыбинского муниципального района Ярославской области с учётом необходимости развития малоэтажного жилищного строительства"</t>
  </si>
  <si>
    <t>Реализация мероприятий по комплексному развитию сельских территорий</t>
  </si>
  <si>
    <t>Приложение  1</t>
  </si>
  <si>
    <t>Повышение эффективности мероприятий по гражданской обороне, предупреждение и ликвидация  чрезвычайных ситуаций и обеспечение безопасности людей на водных объектах в поселениях Рыбинского МР</t>
  </si>
  <si>
    <t>Коды бюджетной классификации</t>
  </si>
  <si>
    <t>240 - Администрация Каменниковского сельского поселения Рыбинского муниципального района</t>
  </si>
  <si>
    <t>1 08 04020 01 0000 110</t>
  </si>
  <si>
    <t>1 11 05035 10 0000 120</t>
  </si>
  <si>
    <t>Доходы от сдачи в аренду имущества, находящегося в оперативном управлении органов управления сельских поселений и созданных ими учреждений (за исключением имущества муниципальных бюджетных и автономных учреждений)</t>
  </si>
  <si>
    <t>1 11 07015 10 0000 120</t>
  </si>
  <si>
    <t>Доходы от перечисления части прибыли, остающейся после уплаты налогов и иных обязательных платежей муниципальных унитарных предприятий, созданных сельскими поселениями</t>
  </si>
  <si>
    <t>1 11 09045 10 0000 120</t>
  </si>
  <si>
    <t>Прочие поступления от использования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</si>
  <si>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1 13 02995 10 0000 130</t>
  </si>
  <si>
    <t>Прочие доходы от компенсации затрат бюджетов сельских поселений</t>
  </si>
  <si>
    <t>1 14 02053 10 0000 410</t>
  </si>
  <si>
    <t>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</si>
  <si>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1 14 02053 10 0000 440</t>
  </si>
  <si>
    <t>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материальных запасов по указанному имуществу</t>
  </si>
  <si>
    <t>1 16 10031 10 0000 140</t>
  </si>
  <si>
    <t>Возмещение ущерба при возникновении  страховых случаев, когда выгодоприобретателями выступают получатели средств бюджета сельского  поселения</t>
  </si>
  <si>
    <t>1 17 01050 10 0000 180</t>
  </si>
  <si>
    <t>Невыясненные поступления, зачисляемые в бюджеты сельских  поселений</t>
  </si>
  <si>
    <t>1 17 05050 10 0000 180</t>
  </si>
  <si>
    <t>Прочие неналоговые доходы бюджетов сельских поселений</t>
  </si>
  <si>
    <t>2 02 15001 10 0000 150</t>
  </si>
  <si>
    <t>Дотации бюджетам сельских поселений на выравнивание бюджетной обеспеченности</t>
  </si>
  <si>
    <t xml:space="preserve"> 2 02 20041 10 0000 150</t>
  </si>
  <si>
    <t>2 02 20216 10 0000 150</t>
  </si>
  <si>
    <t>Субсидии бюджетам сельских поселений на осуществление дорожной деятельности в отношении автомобильных дорог общего пользования, а также капитального ремонта и ремонта дворовых территорий многоквартирных домов, проездов к дворовым территориям многоквартирных домов населенных пунктов</t>
  </si>
  <si>
    <t>2 02 20299 10 0000 150</t>
  </si>
  <si>
    <t>2 02 20302 10 0000 150</t>
  </si>
  <si>
    <t>2 02 25497 10 0000 150</t>
  </si>
  <si>
    <t>2 02 25555 10 0000 150</t>
  </si>
  <si>
    <t>Субсидии бюджетам сельских поселений на поддержку государственных программ субъектов Российской Федерации и муниципальных программ формирования современной городской среды</t>
  </si>
  <si>
    <t>2 02 25576 10 0000 150</t>
  </si>
  <si>
    <t>2 02 29999 10 0000 150</t>
  </si>
  <si>
    <t>Прочие субсидии бюджетам сельских поселений</t>
  </si>
  <si>
    <t>2 02 35118 10 0000 150</t>
  </si>
  <si>
    <t>2 02 40014 10 0000 150</t>
  </si>
  <si>
    <t>2 02 45160 10 0000 150</t>
  </si>
  <si>
    <t>Межбюджетные трансферты, передаваемые бюджетам сельских поселений для компенсации дополнительных расходов, возникших в результате решений, принятых органами власти другого уровня</t>
  </si>
  <si>
    <t>2 02 49999 10 0000 150</t>
  </si>
  <si>
    <t>Прочие межбюджетные трансферты, передаваемые бюджетам сельских поселений</t>
  </si>
  <si>
    <t>2 07 05010 10 0000 150</t>
  </si>
  <si>
    <t>Безвозмездные поступления от физических и юридических лиц на финансовое обеспечение дорожной деятельности, в том числе добровольных пожертвований, в отношении автомобильных дорог общего пользования местного значения сельских поселений</t>
  </si>
  <si>
    <t>2 07 05020 10 0000 150</t>
  </si>
  <si>
    <t>Поступления от денежных пожертвований, предоставляемых физическими лицами получателям средств бюджетов сельских поселений</t>
  </si>
  <si>
    <t xml:space="preserve"> 2 07 05030 10 0000 150</t>
  </si>
  <si>
    <t>Прочие безвозмездные поступления в бюджеты сельских поселений</t>
  </si>
  <si>
    <t xml:space="preserve"> 2 18 05030 10 0000 150</t>
  </si>
  <si>
    <t>Доходы бюджетов сельских поселений от возврата иными организациями остатков субсидий прошлых лет</t>
  </si>
  <si>
    <t xml:space="preserve"> 2 18 60010 10 0000 150</t>
  </si>
  <si>
    <t>Доходы бюджетов сельских поселений от возврата остатков субсидий, субвенций и иных межбюджетных трансфертов, имеющих целевое назначение, прошлых лет из бюджетов муниципальных районов</t>
  </si>
  <si>
    <t xml:space="preserve"> 2 19 60010 10 0000 150</t>
  </si>
  <si>
    <t>Возврат прочих остатков субсидий, субвенций и иных межбюджетных трансфертов, имеющих целевое назначение, прошлых лет из бюджетов сельских поселений</t>
  </si>
  <si>
    <t>Коды  бюджетной классификации  Российской  Федерации</t>
  </si>
  <si>
    <t>Норматив  зачисления</t>
  </si>
  <si>
    <t>%</t>
  </si>
  <si>
    <t>Прочие  доходы  от  компенсации затрат бюджетов сельских поселений</t>
  </si>
  <si>
    <t>240 1 13 02995 10 0000 130</t>
  </si>
  <si>
    <t>240 1 16 10031 10 0000 140</t>
  </si>
  <si>
    <t xml:space="preserve">Невыясненные  поступления, зачисляемые  в  бюджеты  сельских поселений  </t>
  </si>
  <si>
    <t xml:space="preserve">240 1 17 01050 10 0000  180  </t>
  </si>
  <si>
    <t>240 117 05050 10 0000 180</t>
  </si>
  <si>
    <t>Администрация Каменниковского сельского поселения</t>
  </si>
  <si>
    <t>Код ведомственной классификации</t>
  </si>
  <si>
    <t>ПЕРЕЧЕНЬ</t>
  </si>
  <si>
    <t>от 22.12.2015 года № 12</t>
  </si>
  <si>
    <t>к проекту решения Муниципального Совета</t>
  </si>
  <si>
    <t>Приложение  12</t>
  </si>
  <si>
    <t>3617300</t>
  </si>
  <si>
    <t>1. Межбюджетные трансферты, передаваемые бюджету муниципального района из бюджета поселения на осуществление части полномочий по решению вопросов местного значения в соответствии с заключенными соглашениями</t>
  </si>
  <si>
    <t>140</t>
  </si>
  <si>
    <t>Управление ЖКХ, транспорта и связи АРМР</t>
  </si>
  <si>
    <t>130</t>
  </si>
  <si>
    <t>Управление экономики и финансов АРМР</t>
  </si>
  <si>
    <t>127</t>
  </si>
  <si>
    <t>Управление по культуре, молодежи и спорту АРМР</t>
  </si>
  <si>
    <t>городской округ г.Переславль-ЗалесскийРостовский муниципальный район                          Угличский муниципальный район                           Тутаевский муниципальный район                          Большесельский муниципальный район                      Борисоглебский муниципальный районБрейтовский муниципальный районГаврилов-Ямский муниципальный районДаниловский муниципальный районЛюбимский муниципальный районМышкинский муниципальный районНекоузский муниципальный районНекрасовский муниципальный районПервомайский муниципальный районПошехонский муниципальный районРыбинский муниципальный район                           Ростовский муниципальный район                          Угличский муниципальный район                           Тутаевский муниципальный район                          Большесельский муниципальный район                      Борисоглебский муниципальный районБрейтовский муниципальный районГаврилов-Ямский муниципальный районДаниловский муниципальный районЛюбимский муниципальный районМышкинский муниципальный районНекоузский муниципальный районНекрасовский муниципальный районПервомайский муниципальный районПереславский муниципальный районПошехонский муниципальный районНеуказанный территориальный признак</t>
  </si>
  <si>
    <t>Контрольно счетная палата РМР</t>
  </si>
  <si>
    <t>Приложение  8</t>
  </si>
  <si>
    <t>Перечень администраторов доходов бюджета Каменниковского сельского поселения на 2021 год</t>
  </si>
  <si>
    <t>2021 год</t>
  </si>
  <si>
    <t>Нормативы  зачисления  налоговых  и  неналоговых  доходов в бюджет Каменниковского сельского поселения на 2021 год</t>
  </si>
  <si>
    <t>Код администратора</t>
  </si>
  <si>
    <t>Код группы, подгруппы, статьи  и  вида  источников</t>
  </si>
  <si>
    <t>01 05 02 01 10 0000 510</t>
  </si>
  <si>
    <t>Увеличение  прочих  остатков  средств  бюджета  поселения</t>
  </si>
  <si>
    <t>01 05 02 01 10 0000 610</t>
  </si>
  <si>
    <t>Уменьшение  прочих  остатков  средств  бюджета  поселения</t>
  </si>
  <si>
    <t>Доходы бюджета Каменниковского сельского поселения  в соответствии  с классификацией доходов бюджетов Российской Федерации  на 2021 год</t>
  </si>
  <si>
    <t>Перечень Главных администраторов источников финансирования дефицита бюджета Каменниковского сельского поселения на 2021 год</t>
  </si>
  <si>
    <t>Расходы бюджета Каменниковского сельского поселения  по разделам и подразделам функциональной классификации расходов бюджетов Российской Федерации на 2021 год</t>
  </si>
  <si>
    <t xml:space="preserve">Распределение расходов бюджета 
Каменниковского сельского поселения по разделам, подразделам, целевым статьям, видам расходов функциональной классификации на 2021 год
</t>
  </si>
  <si>
    <t>Ведомственная структура расходов  бюджета Каменниковского сельского поселения на 2021 год</t>
  </si>
  <si>
    <t xml:space="preserve">  Главных распорядителей  бюджетных средств бюджета Каменниковского сельского поселения на 2021 год</t>
  </si>
  <si>
    <t>Приложение  9</t>
  </si>
  <si>
    <t>Источники внутреннего финансирования дефицита бюджета Каменниковского сельского поселения на 2021 год</t>
  </si>
  <si>
    <t>Приложение  10</t>
  </si>
  <si>
    <t>Сумма, планируемая на 2021 год</t>
  </si>
  <si>
    <t>Приложение  11</t>
  </si>
  <si>
    <t xml:space="preserve">Объем межбюджетных транфертов, получаемых из других бюджетов бюджетной системы Российской Федерации на 2021 год </t>
  </si>
  <si>
    <t>2021 год (руб.)</t>
  </si>
  <si>
    <t>Межбюджетные трансферты бюджету Рыбинского муниципального района Ярославской области муниципального района на 2021 год</t>
  </si>
  <si>
    <t>03 10</t>
  </si>
  <si>
    <t>Защита населения и территории от чрезвычайных ситуаций природного и техногенного характера, пожарная безопасность</t>
  </si>
  <si>
    <t>от 22.12.2020 г. № 8</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</si>
</sst>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
    <numFmt numFmtId="165" formatCode="#,##0.0"/>
    <numFmt numFmtId="166" formatCode="00\.00\.00"/>
  </numFmts>
  <fonts count="19" x14ac:knownFonts="1">
    <font>
      <sz val="10"/>
      <name val="Arial"/>
      <family val="2"/>
      <charset val="204"/>
    </font>
    <font>
      <sz val="11"/>
      <color theme="1"/>
      <name val="Calibri"/>
      <family val="2"/>
      <charset val="204"/>
      <scheme val="minor"/>
    </font>
    <font>
      <sz val="11"/>
      <color theme="1"/>
      <name val="Calibri"/>
      <family val="2"/>
      <charset val="204"/>
      <scheme val="minor"/>
    </font>
    <font>
      <sz val="10"/>
      <name val="Arial"/>
      <family val="2"/>
      <charset val="204"/>
    </font>
    <font>
      <sz val="12"/>
      <name val="Times New Roman"/>
      <family val="1"/>
      <charset val="204"/>
    </font>
    <font>
      <b/>
      <sz val="12"/>
      <name val="Times New Roman"/>
      <family val="1"/>
      <charset val="204"/>
    </font>
    <font>
      <sz val="11"/>
      <name val="Times New Roman"/>
      <family val="1"/>
      <charset val="204"/>
    </font>
    <font>
      <b/>
      <sz val="11"/>
      <name val="Times New Roman"/>
      <family val="1"/>
      <charset val="204"/>
    </font>
    <font>
      <sz val="12"/>
      <name val="Times New Roman CYR"/>
      <family val="1"/>
      <charset val="204"/>
    </font>
    <font>
      <sz val="14"/>
      <name val="Arial"/>
      <family val="2"/>
      <charset val="204"/>
    </font>
    <font>
      <b/>
      <sz val="12"/>
      <color indexed="8"/>
      <name val="Times New Roman"/>
      <family val="1"/>
      <charset val="204"/>
    </font>
    <font>
      <sz val="12"/>
      <color indexed="8"/>
      <name val="Times New Roman"/>
      <family val="1"/>
      <charset val="204"/>
    </font>
    <font>
      <sz val="12"/>
      <name val="Arial"/>
      <family val="2"/>
      <charset val="204"/>
    </font>
    <font>
      <b/>
      <sz val="12"/>
      <color theme="1"/>
      <name val="Times New Roman"/>
      <family val="1"/>
      <charset val="204"/>
    </font>
    <font>
      <sz val="12"/>
      <color theme="1"/>
      <name val="Times New Roman"/>
      <family val="1"/>
      <charset val="204"/>
    </font>
    <font>
      <b/>
      <sz val="12"/>
      <name val="Times New Roman CYR"/>
      <family val="1"/>
      <charset val="204"/>
    </font>
    <font>
      <sz val="10"/>
      <name val="Times New Roman"/>
      <family val="1"/>
      <charset val="204"/>
    </font>
    <font>
      <sz val="12"/>
      <color indexed="10"/>
      <name val="Times New Roman"/>
      <family val="1"/>
      <charset val="204"/>
    </font>
    <font>
      <i/>
      <sz val="12"/>
      <name val="Times New Roman"/>
      <family val="1"/>
      <charset val="204"/>
    </font>
  </fonts>
  <fills count="2">
    <fill>
      <patternFill patternType="none"/>
    </fill>
    <fill>
      <patternFill patternType="gray125"/>
    </fill>
  </fills>
  <borders count="20">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style="thin">
        <color indexed="64"/>
      </bottom>
      <diagonal/>
    </border>
    <border>
      <left style="thin">
        <color indexed="8"/>
      </left>
      <right style="thin">
        <color indexed="8"/>
      </right>
      <top/>
      <bottom style="thin">
        <color indexed="8"/>
      </bottom>
      <diagonal/>
    </border>
    <border>
      <left/>
      <right style="thin">
        <color indexed="8"/>
      </right>
      <top style="thin">
        <color indexed="8"/>
      </top>
      <bottom/>
      <diagonal/>
    </border>
    <border>
      <left/>
      <right style="thin">
        <color indexed="64"/>
      </right>
      <top style="thin">
        <color indexed="64"/>
      </top>
      <bottom style="thin">
        <color indexed="64"/>
      </bottom>
      <diagonal/>
    </border>
    <border>
      <left style="thin">
        <color indexed="8"/>
      </left>
      <right style="thin">
        <color indexed="8"/>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8"/>
      </right>
      <top style="thin">
        <color indexed="8"/>
      </top>
      <bottom style="thin">
        <color indexed="8"/>
      </bottom>
      <diagonal/>
    </border>
    <border>
      <left style="thin">
        <color indexed="8"/>
      </left>
      <right/>
      <top style="thin">
        <color indexed="8"/>
      </top>
      <bottom style="thin">
        <color indexed="8"/>
      </bottom>
      <diagonal/>
    </border>
    <border>
      <left style="thin">
        <color indexed="8"/>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8"/>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s>
  <cellStyleXfs count="5">
    <xf numFmtId="0" fontId="0" fillId="0" borderId="0"/>
    <xf numFmtId="0" fontId="3" fillId="0" borderId="0"/>
    <xf numFmtId="0" fontId="3" fillId="0" borderId="0"/>
    <xf numFmtId="0" fontId="2" fillId="0" borderId="0"/>
    <xf numFmtId="0" fontId="1" fillId="0" borderId="0"/>
  </cellStyleXfs>
  <cellXfs count="202">
    <xf numFmtId="0" fontId="0" fillId="0" borderId="0" xfId="0"/>
    <xf numFmtId="0" fontId="5" fillId="0" borderId="0" xfId="0" applyFont="1" applyAlignment="1">
      <alignment horizontal="center"/>
    </xf>
    <xf numFmtId="0" fontId="6" fillId="0" borderId="0" xfId="0" applyFont="1" applyAlignment="1">
      <alignment horizontal="right"/>
    </xf>
    <xf numFmtId="0" fontId="4" fillId="0" borderId="0" xfId="0" applyFont="1" applyAlignment="1">
      <alignment horizontal="right"/>
    </xf>
    <xf numFmtId="0" fontId="4" fillId="0" borderId="0" xfId="0" applyFont="1" applyBorder="1" applyAlignment="1">
      <alignment horizontal="right"/>
    </xf>
    <xf numFmtId="0" fontId="7" fillId="0" borderId="0" xfId="0" applyFont="1" applyAlignment="1">
      <alignment horizontal="center"/>
    </xf>
    <xf numFmtId="0" fontId="4" fillId="0" borderId="0" xfId="0" applyFont="1" applyBorder="1" applyAlignment="1">
      <alignment horizontal="center" wrapText="1"/>
    </xf>
    <xf numFmtId="164" fontId="8" fillId="0" borderId="0" xfId="0" applyNumberFormat="1" applyFont="1" applyFill="1" applyAlignment="1">
      <alignment horizontal="center" vertical="center" wrapText="1"/>
    </xf>
    <xf numFmtId="0" fontId="4" fillId="0" borderId="0" xfId="0" applyFont="1"/>
    <xf numFmtId="164" fontId="5" fillId="0" borderId="0" xfId="0" applyNumberFormat="1" applyFont="1" applyFill="1" applyAlignment="1">
      <alignment horizontal="center" vertical="center" wrapText="1"/>
    </xf>
    <xf numFmtId="0" fontId="4" fillId="0" borderId="0" xfId="0" applyFont="1" applyAlignment="1">
      <alignment horizontal="center"/>
    </xf>
    <xf numFmtId="4" fontId="4" fillId="0" borderId="0" xfId="0" applyNumberFormat="1" applyFont="1"/>
    <xf numFmtId="0" fontId="9" fillId="0" borderId="0" xfId="0" applyFont="1"/>
    <xf numFmtId="0" fontId="4" fillId="0" borderId="0" xfId="0" applyFont="1" applyBorder="1" applyAlignment="1">
      <alignment horizontal="right"/>
    </xf>
    <xf numFmtId="0" fontId="6" fillId="0" borderId="0" xfId="0" applyFont="1" applyAlignment="1">
      <alignment horizontal="right"/>
    </xf>
    <xf numFmtId="0" fontId="4" fillId="0" borderId="1" xfId="0" applyFont="1" applyBorder="1" applyAlignment="1">
      <alignment vertical="top" wrapText="1"/>
    </xf>
    <xf numFmtId="0" fontId="4" fillId="0" borderId="1" xfId="0" applyFont="1" applyBorder="1" applyAlignment="1">
      <alignment horizontal="center" wrapText="1"/>
    </xf>
    <xf numFmtId="0" fontId="12" fillId="0" borderId="0" xfId="0" applyFont="1"/>
    <xf numFmtId="0" fontId="12" fillId="0" borderId="0" xfId="0" applyFont="1" applyBorder="1"/>
    <xf numFmtId="0" fontId="4" fillId="0" borderId="1" xfId="0" applyFont="1" applyBorder="1" applyAlignment="1">
      <alignment horizontal="center" vertical="top" wrapText="1"/>
    </xf>
    <xf numFmtId="0" fontId="5" fillId="0" borderId="1" xfId="0" applyFont="1" applyBorder="1" applyAlignment="1">
      <alignment horizontal="left" wrapText="1"/>
    </xf>
    <xf numFmtId="4" fontId="13" fillId="0" borderId="1" xfId="0" applyNumberFormat="1" applyFont="1" applyBorder="1" applyAlignment="1">
      <alignment horizontal="right" wrapText="1"/>
    </xf>
    <xf numFmtId="0" fontId="4" fillId="0" borderId="1" xfId="0" applyFont="1" applyBorder="1" applyAlignment="1">
      <alignment horizontal="left" wrapText="1"/>
    </xf>
    <xf numFmtId="4" fontId="14" fillId="0" borderId="1" xfId="0" applyNumberFormat="1" applyFont="1" applyBorder="1" applyAlignment="1">
      <alignment horizontal="right" wrapText="1"/>
    </xf>
    <xf numFmtId="0" fontId="5" fillId="0" borderId="1" xfId="0" applyFont="1" applyFill="1" applyBorder="1" applyAlignment="1">
      <alignment horizontal="left" wrapText="1"/>
    </xf>
    <xf numFmtId="0" fontId="4" fillId="0" borderId="1" xfId="0" applyFont="1" applyFill="1" applyBorder="1" applyAlignment="1">
      <alignment horizontal="left" wrapText="1"/>
    </xf>
    <xf numFmtId="4" fontId="14" fillId="0" borderId="1" xfId="0" applyNumberFormat="1" applyFont="1" applyFill="1" applyBorder="1" applyAlignment="1">
      <alignment horizontal="right" wrapText="1"/>
    </xf>
    <xf numFmtId="0" fontId="5" fillId="0" borderId="2" xfId="0" applyFont="1" applyBorder="1" applyAlignment="1">
      <alignment horizontal="left" wrapText="1"/>
    </xf>
    <xf numFmtId="4" fontId="13" fillId="0" borderId="2" xfId="0" applyNumberFormat="1" applyFont="1" applyBorder="1" applyAlignment="1">
      <alignment horizontal="right" wrapText="1"/>
    </xf>
    <xf numFmtId="0" fontId="4" fillId="0" borderId="3" xfId="0" applyFont="1" applyBorder="1" applyAlignment="1">
      <alignment horizontal="left" wrapText="1"/>
    </xf>
    <xf numFmtId="4" fontId="14" fillId="0" borderId="3" xfId="0" applyNumberFormat="1" applyFont="1" applyBorder="1" applyAlignment="1">
      <alignment horizontal="right" wrapText="1"/>
    </xf>
    <xf numFmtId="0" fontId="5" fillId="0" borderId="3" xfId="0" applyFont="1" applyBorder="1" applyAlignment="1">
      <alignment horizontal="left" wrapText="1"/>
    </xf>
    <xf numFmtId="4" fontId="13" fillId="0" borderId="3" xfId="0" applyNumberFormat="1" applyFont="1" applyBorder="1" applyAlignment="1">
      <alignment horizontal="right" wrapText="1"/>
    </xf>
    <xf numFmtId="0" fontId="4" fillId="0" borderId="4" xfId="0" applyFont="1" applyBorder="1" applyAlignment="1">
      <alignment horizontal="left" wrapText="1"/>
    </xf>
    <xf numFmtId="4" fontId="14" fillId="0" borderId="4" xfId="0" applyNumberFormat="1" applyFont="1" applyBorder="1" applyAlignment="1">
      <alignment horizontal="right" wrapText="1"/>
    </xf>
    <xf numFmtId="4" fontId="13" fillId="0" borderId="6" xfId="0" applyNumberFormat="1" applyFont="1" applyBorder="1" applyAlignment="1">
      <alignment horizontal="right" wrapText="1"/>
    </xf>
    <xf numFmtId="164" fontId="15" fillId="0" borderId="0" xfId="0" applyNumberFormat="1" applyFont="1" applyFill="1" applyAlignment="1">
      <alignment horizontal="center" vertical="center" wrapText="1"/>
    </xf>
    <xf numFmtId="49" fontId="4" fillId="0" borderId="1" xfId="0" applyNumberFormat="1" applyFont="1" applyFill="1" applyBorder="1" applyAlignment="1">
      <alignment horizontal="center" vertical="center" wrapText="1"/>
    </xf>
    <xf numFmtId="0" fontId="5" fillId="0" borderId="1" xfId="0" applyFont="1" applyBorder="1" applyAlignment="1">
      <alignment vertical="top" wrapText="1"/>
    </xf>
    <xf numFmtId="4" fontId="13" fillId="0" borderId="1" xfId="0" applyNumberFormat="1" applyFont="1" applyBorder="1" applyAlignment="1">
      <alignment horizontal="right" vertical="top" wrapText="1"/>
    </xf>
    <xf numFmtId="4" fontId="14" fillId="0" borderId="1" xfId="0" applyNumberFormat="1" applyFont="1" applyBorder="1" applyAlignment="1">
      <alignment horizontal="right" vertical="top" wrapText="1"/>
    </xf>
    <xf numFmtId="0" fontId="11" fillId="0" borderId="1" xfId="0" applyFont="1" applyBorder="1" applyAlignment="1">
      <alignment vertical="top" wrapText="1"/>
    </xf>
    <xf numFmtId="0" fontId="10" fillId="0" borderId="1" xfId="0" applyFont="1" applyBorder="1" applyAlignment="1">
      <alignment vertical="top" wrapText="1"/>
    </xf>
    <xf numFmtId="0" fontId="4" fillId="0" borderId="1" xfId="0" applyFont="1" applyBorder="1" applyAlignment="1">
      <alignment horizontal="justify" vertical="center" wrapText="1"/>
    </xf>
    <xf numFmtId="0" fontId="5" fillId="0" borderId="3" xfId="0" applyFont="1" applyBorder="1" applyAlignment="1">
      <alignment horizontal="center" vertical="center" wrapText="1"/>
    </xf>
    <xf numFmtId="0" fontId="4" fillId="0" borderId="3" xfId="0" applyFont="1" applyBorder="1" applyAlignment="1">
      <alignment horizontal="center" vertical="top" wrapText="1"/>
    </xf>
    <xf numFmtId="0" fontId="4" fillId="0" borderId="3" xfId="0" applyFont="1" applyBorder="1" applyAlignment="1">
      <alignment horizontal="left" vertical="center" wrapText="1"/>
    </xf>
    <xf numFmtId="4" fontId="4" fillId="0" borderId="3" xfId="0" applyNumberFormat="1" applyFont="1" applyBorder="1" applyAlignment="1">
      <alignment horizontal="center" vertical="center" wrapText="1"/>
    </xf>
    <xf numFmtId="165" fontId="4" fillId="0" borderId="3" xfId="0" applyNumberFormat="1" applyFont="1" applyBorder="1" applyAlignment="1">
      <alignment horizontal="center" vertical="center" wrapText="1"/>
    </xf>
    <xf numFmtId="4" fontId="4" fillId="0" borderId="1" xfId="0" applyNumberFormat="1" applyFont="1" applyBorder="1" applyAlignment="1">
      <alignment horizontal="center" wrapText="1"/>
    </xf>
    <xf numFmtId="4" fontId="5" fillId="0" borderId="1" xfId="0" applyNumberFormat="1" applyFont="1" applyBorder="1" applyAlignment="1">
      <alignment horizontal="center" wrapText="1"/>
    </xf>
    <xf numFmtId="0" fontId="4" fillId="0" borderId="1" xfId="0" applyFont="1" applyFill="1" applyBorder="1" applyAlignment="1">
      <alignment horizontal="center" vertical="center" wrapText="1"/>
    </xf>
    <xf numFmtId="0" fontId="12" fillId="0" borderId="3" xfId="0" applyFont="1" applyBorder="1"/>
    <xf numFmtId="0" fontId="4" fillId="0" borderId="10" xfId="0" applyFont="1" applyBorder="1" applyAlignment="1">
      <alignment vertical="top" wrapText="1"/>
    </xf>
    <xf numFmtId="0" fontId="4" fillId="0" borderId="1" xfId="0" applyFont="1" applyFill="1" applyBorder="1" applyAlignment="1">
      <alignment horizontal="center" wrapText="1"/>
    </xf>
    <xf numFmtId="4" fontId="4" fillId="0" borderId="1" xfId="0" applyNumberFormat="1" applyFont="1" applyFill="1" applyBorder="1" applyAlignment="1">
      <alignment horizontal="right" wrapText="1"/>
    </xf>
    <xf numFmtId="0" fontId="4" fillId="0" borderId="3" xfId="0" applyFont="1" applyFill="1" applyBorder="1" applyAlignment="1">
      <alignment horizontal="left" wrapText="1"/>
    </xf>
    <xf numFmtId="4" fontId="5" fillId="0" borderId="3" xfId="0" applyNumberFormat="1" applyFont="1" applyFill="1" applyBorder="1" applyAlignment="1">
      <alignment horizontal="right" wrapText="1"/>
    </xf>
    <xf numFmtId="4" fontId="5" fillId="0" borderId="3" xfId="0" applyNumberFormat="1" applyFont="1" applyBorder="1" applyAlignment="1">
      <alignment horizontal="center" vertical="center" wrapText="1"/>
    </xf>
    <xf numFmtId="0" fontId="4" fillId="0" borderId="2" xfId="0" applyFont="1" applyFill="1" applyBorder="1" applyAlignment="1">
      <alignment horizontal="left" wrapText="1"/>
    </xf>
    <xf numFmtId="4" fontId="4" fillId="0" borderId="2" xfId="0" applyNumberFormat="1" applyFont="1" applyFill="1" applyBorder="1" applyAlignment="1">
      <alignment horizontal="right" wrapText="1"/>
    </xf>
    <xf numFmtId="4" fontId="4" fillId="0" borderId="3" xfId="0" applyNumberFormat="1" applyFont="1" applyFill="1" applyBorder="1" applyAlignment="1">
      <alignment horizontal="right" wrapText="1"/>
    </xf>
    <xf numFmtId="0" fontId="5" fillId="0" borderId="1" xfId="0" applyFont="1" applyBorder="1" applyAlignment="1">
      <alignment horizontal="center" vertical="center" wrapText="1"/>
    </xf>
    <xf numFmtId="0" fontId="4" fillId="0" borderId="3" xfId="0" applyFont="1" applyBorder="1"/>
    <xf numFmtId="0" fontId="5" fillId="0" borderId="3" xfId="0" applyFont="1" applyFill="1" applyBorder="1" applyAlignment="1">
      <alignment horizontal="left" wrapText="1"/>
    </xf>
    <xf numFmtId="0" fontId="4" fillId="0" borderId="1" xfId="0" applyFont="1" applyBorder="1" applyAlignment="1">
      <alignment horizontal="center" vertical="center" wrapText="1"/>
    </xf>
    <xf numFmtId="0" fontId="16" fillId="0" borderId="0" xfId="0" applyFont="1" applyAlignment="1">
      <alignment horizontal="center"/>
    </xf>
    <xf numFmtId="4" fontId="14" fillId="0" borderId="6" xfId="0" applyNumberFormat="1" applyFont="1" applyBorder="1" applyAlignment="1">
      <alignment horizontal="right" wrapText="1"/>
    </xf>
    <xf numFmtId="3" fontId="4" fillId="0" borderId="1" xfId="0" applyNumberFormat="1" applyFont="1" applyFill="1" applyBorder="1" applyAlignment="1">
      <alignment horizontal="center" vertical="center" wrapText="1"/>
    </xf>
    <xf numFmtId="0" fontId="4" fillId="0" borderId="1" xfId="0" applyFont="1" applyBorder="1" applyAlignment="1">
      <alignment horizontal="center" vertical="center"/>
    </xf>
    <xf numFmtId="0" fontId="5" fillId="0" borderId="1" xfId="0" applyFont="1" applyBorder="1" applyAlignment="1">
      <alignment horizontal="justify" vertical="center" wrapText="1"/>
    </xf>
    <xf numFmtId="49" fontId="5" fillId="0" borderId="1" xfId="0" applyNumberFormat="1" applyFont="1" applyBorder="1" applyAlignment="1">
      <alignment horizontal="center" vertical="top" wrapText="1"/>
    </xf>
    <xf numFmtId="4" fontId="5" fillId="0" borderId="1" xfId="0" applyNumberFormat="1" applyFont="1" applyBorder="1"/>
    <xf numFmtId="49" fontId="4" fillId="0" borderId="1" xfId="0" applyNumberFormat="1" applyFont="1" applyBorder="1" applyAlignment="1">
      <alignment horizontal="center" vertical="top" wrapText="1"/>
    </xf>
    <xf numFmtId="4" fontId="4" fillId="0" borderId="1" xfId="0" applyNumberFormat="1" applyFont="1" applyBorder="1"/>
    <xf numFmtId="49" fontId="17" fillId="0" borderId="1" xfId="0" applyNumberFormat="1" applyFont="1" applyBorder="1" applyAlignment="1">
      <alignment horizontal="center" vertical="top" wrapText="1"/>
    </xf>
    <xf numFmtId="0" fontId="4" fillId="0" borderId="1" xfId="0" applyFont="1" applyBorder="1"/>
    <xf numFmtId="49" fontId="4" fillId="0" borderId="2" xfId="0" applyNumberFormat="1" applyFont="1" applyBorder="1" applyAlignment="1">
      <alignment horizontal="center" vertical="top" wrapText="1"/>
    </xf>
    <xf numFmtId="4" fontId="4" fillId="0" borderId="2" xfId="0" applyNumberFormat="1" applyFont="1" applyBorder="1"/>
    <xf numFmtId="4" fontId="4" fillId="0" borderId="3" xfId="0" applyNumberFormat="1" applyFont="1" applyBorder="1"/>
    <xf numFmtId="0" fontId="4" fillId="0" borderId="11" xfId="0" applyFont="1" applyBorder="1"/>
    <xf numFmtId="49" fontId="4" fillId="0" borderId="3" xfId="0" applyNumberFormat="1" applyFont="1" applyBorder="1" applyAlignment="1">
      <alignment horizontal="center" vertical="top" wrapText="1"/>
    </xf>
    <xf numFmtId="49" fontId="5" fillId="0" borderId="4" xfId="0" applyNumberFormat="1" applyFont="1" applyBorder="1" applyAlignment="1">
      <alignment horizontal="center" vertical="top" wrapText="1"/>
    </xf>
    <xf numFmtId="4" fontId="5" fillId="0" borderId="4" xfId="0" applyNumberFormat="1" applyFont="1" applyBorder="1"/>
    <xf numFmtId="49" fontId="5" fillId="0" borderId="2" xfId="0" applyNumberFormat="1" applyFont="1" applyBorder="1" applyAlignment="1">
      <alignment horizontal="center" vertical="top" wrapText="1"/>
    </xf>
    <xf numFmtId="0" fontId="5" fillId="0" borderId="2" xfId="0" applyFont="1" applyBorder="1" applyAlignment="1">
      <alignment horizontal="justify" vertical="center" wrapText="1"/>
    </xf>
    <xf numFmtId="4" fontId="5" fillId="0" borderId="2" xfId="0" applyNumberFormat="1" applyFont="1" applyBorder="1"/>
    <xf numFmtId="0" fontId="4" fillId="0" borderId="3" xfId="0" applyFont="1" applyBorder="1" applyAlignment="1">
      <alignment horizontal="justify" vertical="center" wrapText="1"/>
    </xf>
    <xf numFmtId="49" fontId="4" fillId="0" borderId="5" xfId="0" applyNumberFormat="1" applyFont="1" applyBorder="1" applyAlignment="1">
      <alignment horizontal="center" vertical="top" wrapText="1"/>
    </xf>
    <xf numFmtId="0" fontId="4" fillId="0" borderId="2" xfId="0" applyFont="1" applyBorder="1" applyAlignment="1">
      <alignment horizontal="justify" vertical="center" wrapText="1"/>
    </xf>
    <xf numFmtId="49" fontId="4" fillId="0" borderId="10" xfId="0" applyNumberFormat="1" applyFont="1" applyBorder="1" applyAlignment="1">
      <alignment horizontal="center" vertical="top" wrapText="1"/>
    </xf>
    <xf numFmtId="49" fontId="18" fillId="0" borderId="2" xfId="0" applyNumberFormat="1" applyFont="1" applyBorder="1" applyAlignment="1">
      <alignment horizontal="center" vertical="top" wrapText="1"/>
    </xf>
    <xf numFmtId="49" fontId="18" fillId="0" borderId="1" xfId="0" applyNumberFormat="1" applyFont="1" applyBorder="1" applyAlignment="1">
      <alignment horizontal="center" vertical="top" wrapText="1"/>
    </xf>
    <xf numFmtId="0" fontId="5" fillId="0" borderId="3" xfId="0" applyFont="1" applyBorder="1" applyAlignment="1">
      <alignment horizontal="justify" vertical="center" wrapText="1"/>
    </xf>
    <xf numFmtId="49" fontId="5" fillId="0" borderId="3" xfId="0" applyNumberFormat="1" applyFont="1" applyBorder="1" applyAlignment="1">
      <alignment horizontal="center" vertical="top" wrapText="1"/>
    </xf>
    <xf numFmtId="4" fontId="5" fillId="0" borderId="3" xfId="0" applyNumberFormat="1" applyFont="1" applyBorder="1"/>
    <xf numFmtId="49" fontId="5" fillId="0" borderId="9" xfId="0" applyNumberFormat="1" applyFont="1" applyBorder="1" applyAlignment="1">
      <alignment horizontal="center" vertical="top" wrapText="1"/>
    </xf>
    <xf numFmtId="4" fontId="4" fillId="0" borderId="3" xfId="0" applyNumberFormat="1" applyFont="1" applyBorder="1" applyAlignment="1">
      <alignment horizontal="right"/>
    </xf>
    <xf numFmtId="4" fontId="4" fillId="0" borderId="3" xfId="0" applyNumberFormat="1" applyFont="1" applyBorder="1" applyAlignment="1">
      <alignment horizontal="right" wrapText="1"/>
    </xf>
    <xf numFmtId="0" fontId="4" fillId="0" borderId="7" xfId="0" applyFont="1" applyFill="1" applyBorder="1" applyAlignment="1">
      <alignment horizontal="justify" vertical="center" wrapText="1"/>
    </xf>
    <xf numFmtId="49" fontId="5" fillId="0" borderId="7" xfId="0" applyNumberFormat="1" applyFont="1" applyFill="1" applyBorder="1" applyAlignment="1">
      <alignment horizontal="center" vertical="top" wrapText="1"/>
    </xf>
    <xf numFmtId="49" fontId="4" fillId="0" borderId="7" xfId="0" applyNumberFormat="1" applyFont="1" applyFill="1" applyBorder="1" applyAlignment="1">
      <alignment horizontal="center" vertical="top" wrapText="1"/>
    </xf>
    <xf numFmtId="4" fontId="4" fillId="0" borderId="7" xfId="0" applyNumberFormat="1" applyFont="1" applyFill="1" applyBorder="1"/>
    <xf numFmtId="0" fontId="4" fillId="0" borderId="1" xfId="0" applyFont="1" applyFill="1" applyBorder="1" applyAlignment="1">
      <alignment horizontal="justify" vertical="center" wrapText="1"/>
    </xf>
    <xf numFmtId="49" fontId="5" fillId="0" borderId="1" xfId="0" applyNumberFormat="1" applyFont="1" applyFill="1" applyBorder="1" applyAlignment="1">
      <alignment horizontal="center" vertical="top" wrapText="1"/>
    </xf>
    <xf numFmtId="49" fontId="4" fillId="0" borderId="1" xfId="0" applyNumberFormat="1" applyFont="1" applyFill="1" applyBorder="1" applyAlignment="1">
      <alignment horizontal="center" vertical="top" wrapText="1"/>
    </xf>
    <xf numFmtId="4" fontId="4" fillId="0" borderId="1" xfId="0" applyNumberFormat="1" applyFont="1" applyFill="1" applyBorder="1"/>
    <xf numFmtId="4" fontId="5" fillId="0" borderId="6" xfId="0" applyNumberFormat="1" applyFont="1" applyBorder="1"/>
    <xf numFmtId="0" fontId="4" fillId="0" borderId="7" xfId="0" applyFont="1" applyBorder="1" applyAlignment="1">
      <alignment horizontal="justify" vertical="center" wrapText="1"/>
    </xf>
    <xf numFmtId="49" fontId="5" fillId="0" borderId="8" xfId="0" applyNumberFormat="1" applyFont="1" applyBorder="1" applyAlignment="1">
      <alignment horizontal="center" vertical="top" wrapText="1"/>
    </xf>
    <xf numFmtId="49" fontId="4" fillId="0" borderId="12" xfId="0" applyNumberFormat="1" applyFont="1" applyBorder="1" applyAlignment="1">
      <alignment horizontal="center" wrapText="1"/>
    </xf>
    <xf numFmtId="49" fontId="4" fillId="0" borderId="8" xfId="0" applyNumberFormat="1" applyFont="1" applyBorder="1" applyAlignment="1">
      <alignment horizontal="center" vertical="top" wrapText="1"/>
    </xf>
    <xf numFmtId="4" fontId="4" fillId="0" borderId="8" xfId="0" applyNumberFormat="1" applyFont="1" applyBorder="1"/>
    <xf numFmtId="49" fontId="4" fillId="0" borderId="3" xfId="0" applyNumberFormat="1" applyFont="1" applyBorder="1" applyAlignment="1">
      <alignment horizontal="center" wrapText="1"/>
    </xf>
    <xf numFmtId="0" fontId="4" fillId="0" borderId="4" xfId="0" applyFont="1" applyBorder="1" applyAlignment="1">
      <alignment horizontal="justify" vertical="center" wrapText="1"/>
    </xf>
    <xf numFmtId="49" fontId="4" fillId="0" borderId="3" xfId="0" applyNumberFormat="1" applyFont="1" applyBorder="1" applyAlignment="1">
      <alignment horizontal="right" wrapText="1"/>
    </xf>
    <xf numFmtId="49" fontId="4" fillId="0" borderId="4" xfId="0" applyNumberFormat="1" applyFont="1" applyBorder="1" applyAlignment="1">
      <alignment horizontal="right" wrapText="1"/>
    </xf>
    <xf numFmtId="49" fontId="4" fillId="0" borderId="4" xfId="0" applyNumberFormat="1" applyFont="1" applyBorder="1" applyAlignment="1">
      <alignment horizontal="center" wrapText="1"/>
    </xf>
    <xf numFmtId="49" fontId="4" fillId="0" borderId="4" xfId="0" applyNumberFormat="1" applyFont="1" applyBorder="1" applyAlignment="1">
      <alignment horizontal="center" vertical="top" wrapText="1"/>
    </xf>
    <xf numFmtId="4" fontId="4" fillId="0" borderId="4" xfId="0" applyNumberFormat="1" applyFont="1" applyBorder="1"/>
    <xf numFmtId="49" fontId="4" fillId="0" borderId="1" xfId="0" applyNumberFormat="1" applyFont="1" applyBorder="1" applyAlignment="1">
      <alignment vertical="top" wrapText="1"/>
    </xf>
    <xf numFmtId="49" fontId="4" fillId="0" borderId="2" xfId="0" applyNumberFormat="1" applyFont="1" applyBorder="1" applyAlignment="1">
      <alignment vertical="top" wrapText="1"/>
    </xf>
    <xf numFmtId="49" fontId="5" fillId="0" borderId="10" xfId="0" applyNumberFormat="1" applyFont="1" applyBorder="1" applyAlignment="1">
      <alignment horizontal="center" vertical="top" wrapText="1"/>
    </xf>
    <xf numFmtId="49" fontId="5" fillId="0" borderId="5" xfId="0" applyNumberFormat="1" applyFont="1" applyBorder="1" applyAlignment="1">
      <alignment horizontal="center" vertical="top" wrapText="1"/>
    </xf>
    <xf numFmtId="0" fontId="4" fillId="0" borderId="2" xfId="0" applyFont="1" applyBorder="1" applyAlignment="1">
      <alignment horizontal="center" vertical="center" wrapText="1"/>
    </xf>
    <xf numFmtId="4" fontId="4" fillId="0" borderId="2" xfId="0" applyNumberFormat="1" applyFont="1" applyBorder="1" applyAlignment="1">
      <alignment horizontal="right"/>
    </xf>
    <xf numFmtId="49" fontId="5" fillId="0" borderId="1" xfId="0" applyNumberFormat="1" applyFont="1" applyBorder="1" applyAlignment="1">
      <alignment horizontal="justify" vertical="top" wrapText="1"/>
    </xf>
    <xf numFmtId="49" fontId="5" fillId="0" borderId="1" xfId="0" applyNumberFormat="1" applyFont="1" applyBorder="1" applyAlignment="1">
      <alignment horizontal="center" wrapText="1"/>
    </xf>
    <xf numFmtId="49" fontId="5" fillId="0" borderId="2" xfId="0" applyNumberFormat="1" applyFont="1" applyBorder="1" applyAlignment="1">
      <alignment horizontal="justify" vertical="top" wrapText="1"/>
    </xf>
    <xf numFmtId="49" fontId="5" fillId="0" borderId="2" xfId="0" applyNumberFormat="1" applyFont="1" applyBorder="1" applyAlignment="1">
      <alignment horizontal="center" wrapText="1"/>
    </xf>
    <xf numFmtId="49" fontId="4" fillId="0" borderId="1" xfId="0" applyNumberFormat="1" applyFont="1" applyBorder="1" applyAlignment="1">
      <alignment horizontal="justify" vertical="top" wrapText="1"/>
    </xf>
    <xf numFmtId="49" fontId="4" fillId="0" borderId="1" xfId="0" applyNumberFormat="1" applyFont="1" applyBorder="1" applyAlignment="1">
      <alignment horizontal="center" wrapText="1"/>
    </xf>
    <xf numFmtId="0" fontId="5" fillId="0" borderId="1" xfId="0" applyFont="1" applyBorder="1" applyAlignment="1">
      <alignment wrapText="1"/>
    </xf>
    <xf numFmtId="0" fontId="4" fillId="0" borderId="3" xfId="0" applyFont="1" applyBorder="1" applyAlignment="1">
      <alignment horizontal="center" wrapText="1"/>
    </xf>
    <xf numFmtId="0" fontId="4" fillId="0" borderId="3" xfId="0" applyFont="1" applyBorder="1" applyAlignment="1">
      <alignment horizontal="justify" vertical="top" wrapText="1"/>
    </xf>
    <xf numFmtId="0" fontId="5" fillId="0" borderId="4" xfId="0" applyFont="1" applyBorder="1" applyAlignment="1">
      <alignment horizontal="justify" vertical="center" wrapText="1"/>
    </xf>
    <xf numFmtId="0" fontId="4" fillId="0" borderId="0" xfId="0" applyFont="1" applyBorder="1" applyAlignment="1">
      <alignment horizontal="right"/>
    </xf>
    <xf numFmtId="0" fontId="4" fillId="0" borderId="3" xfId="0" applyFont="1" applyBorder="1" applyAlignment="1">
      <alignment wrapText="1"/>
    </xf>
    <xf numFmtId="0" fontId="5"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Border="1" applyAlignment="1">
      <alignment horizontal="right"/>
    </xf>
    <xf numFmtId="0" fontId="5" fillId="0" borderId="0" xfId="0" applyFont="1" applyBorder="1" applyAlignment="1">
      <alignment horizontal="center" wrapText="1"/>
    </xf>
    <xf numFmtId="0" fontId="5" fillId="0" borderId="1" xfId="0" applyFont="1" applyBorder="1" applyAlignment="1">
      <alignment horizontal="center" vertical="center" wrapText="1"/>
    </xf>
    <xf numFmtId="0" fontId="4" fillId="0" borderId="0" xfId="0" applyFont="1" applyAlignment="1">
      <alignment horizontal="right"/>
    </xf>
    <xf numFmtId="0" fontId="5" fillId="0" borderId="1" xfId="0" applyFont="1" applyBorder="1" applyAlignment="1">
      <alignment horizontal="center" vertical="top" wrapText="1"/>
    </xf>
    <xf numFmtId="0" fontId="5" fillId="0" borderId="1" xfId="0" applyFont="1" applyBorder="1" applyAlignment="1">
      <alignment horizontal="center" wrapText="1"/>
    </xf>
    <xf numFmtId="0" fontId="5" fillId="0" borderId="0" xfId="0" applyFont="1" applyAlignment="1">
      <alignment horizontal="center" wrapText="1"/>
    </xf>
    <xf numFmtId="0" fontId="4" fillId="0" borderId="0" xfId="1" applyFont="1" applyFill="1" applyProtection="1">
      <protection hidden="1"/>
    </xf>
    <xf numFmtId="0" fontId="3" fillId="0" borderId="0" xfId="1" applyFill="1"/>
    <xf numFmtId="0" fontId="4" fillId="0" borderId="0" xfId="1" applyFont="1" applyFill="1" applyAlignment="1" applyProtection="1">
      <protection hidden="1"/>
    </xf>
    <xf numFmtId="0" fontId="3" fillId="0" borderId="0" xfId="1" applyFill="1" applyAlignment="1"/>
    <xf numFmtId="0" fontId="3" fillId="0" borderId="0" xfId="1" applyFill="1" applyProtection="1">
      <protection hidden="1"/>
    </xf>
    <xf numFmtId="0" fontId="12" fillId="0" borderId="0" xfId="1" applyFont="1" applyFill="1" applyProtection="1">
      <protection hidden="1"/>
    </xf>
    <xf numFmtId="0" fontId="4" fillId="0" borderId="8" xfId="1" applyFont="1" applyFill="1" applyBorder="1" applyProtection="1">
      <protection hidden="1"/>
    </xf>
    <xf numFmtId="0" fontId="4" fillId="0" borderId="16" xfId="1" applyFont="1" applyFill="1" applyBorder="1" applyProtection="1">
      <protection hidden="1"/>
    </xf>
    <xf numFmtId="0" fontId="4" fillId="0" borderId="3" xfId="1" applyFont="1" applyFill="1" applyBorder="1" applyAlignment="1" applyProtection="1">
      <alignment horizontal="center" vertical="center" wrapText="1"/>
      <protection hidden="1"/>
    </xf>
    <xf numFmtId="0" fontId="4" fillId="0" borderId="3" xfId="1" applyNumberFormat="1" applyFont="1" applyFill="1" applyBorder="1" applyAlignment="1" applyProtection="1">
      <alignment horizontal="center" vertical="center" wrapText="1"/>
      <protection hidden="1"/>
    </xf>
    <xf numFmtId="0" fontId="4" fillId="0" borderId="17" xfId="1" applyFont="1" applyFill="1" applyBorder="1" applyProtection="1">
      <protection hidden="1"/>
    </xf>
    <xf numFmtId="0" fontId="12" fillId="0" borderId="0" xfId="1" applyFont="1" applyFill="1"/>
    <xf numFmtId="0" fontId="5" fillId="0" borderId="3" xfId="1" applyNumberFormat="1" applyFont="1" applyFill="1" applyBorder="1" applyAlignment="1" applyProtection="1">
      <alignment horizontal="left" vertical="top" wrapText="1"/>
      <protection hidden="1"/>
    </xf>
    <xf numFmtId="4" fontId="10" fillId="0" borderId="3" xfId="0" applyNumberFormat="1" applyFont="1" applyFill="1" applyBorder="1" applyAlignment="1">
      <alignment horizontal="center" vertical="center"/>
    </xf>
    <xf numFmtId="0" fontId="3" fillId="0" borderId="18" xfId="1" applyFill="1" applyBorder="1" applyProtection="1">
      <protection hidden="1"/>
    </xf>
    <xf numFmtId="0" fontId="4" fillId="0" borderId="13" xfId="1" applyNumberFormat="1" applyFont="1" applyFill="1" applyBorder="1" applyAlignment="1" applyProtection="1">
      <alignment horizontal="center" vertical="center"/>
      <protection hidden="1"/>
    </xf>
    <xf numFmtId="166" fontId="4" fillId="0" borderId="3" xfId="1" applyNumberFormat="1" applyFont="1" applyFill="1" applyBorder="1" applyAlignment="1" applyProtection="1">
      <alignment horizontal="center" vertical="center"/>
      <protection hidden="1"/>
    </xf>
    <xf numFmtId="166" fontId="4" fillId="0" borderId="19" xfId="1" applyNumberFormat="1" applyFont="1" applyFill="1" applyBorder="1" applyAlignment="1" applyProtection="1">
      <alignment horizontal="center" vertical="center"/>
      <protection hidden="1"/>
    </xf>
    <xf numFmtId="49" fontId="4" fillId="0" borderId="3" xfId="1" applyNumberFormat="1" applyFont="1" applyFill="1" applyBorder="1" applyAlignment="1" applyProtection="1">
      <alignment horizontal="center" vertical="center"/>
      <protection hidden="1"/>
    </xf>
    <xf numFmtId="0" fontId="4" fillId="0" borderId="3" xfId="1" applyNumberFormat="1" applyFont="1" applyFill="1" applyBorder="1" applyAlignment="1" applyProtection="1">
      <alignment horizontal="left" vertical="top" wrapText="1"/>
      <protection hidden="1"/>
    </xf>
    <xf numFmtId="4" fontId="11" fillId="0" borderId="3" xfId="0" applyNumberFormat="1" applyFont="1" applyFill="1" applyBorder="1" applyAlignment="1">
      <alignment horizontal="center"/>
    </xf>
    <xf numFmtId="0" fontId="4" fillId="0" borderId="9" xfId="1" applyNumberFormat="1" applyFont="1" applyFill="1" applyBorder="1" applyAlignment="1" applyProtection="1">
      <alignment horizontal="center" vertical="center"/>
      <protection hidden="1"/>
    </xf>
    <xf numFmtId="0" fontId="4" fillId="0" borderId="3" xfId="1" applyNumberFormat="1" applyFont="1" applyFill="1" applyBorder="1" applyAlignment="1" applyProtection="1">
      <alignment horizontal="center" vertical="center"/>
      <protection hidden="1"/>
    </xf>
    <xf numFmtId="0" fontId="4" fillId="0" borderId="9" xfId="1" applyFont="1" applyFill="1" applyBorder="1" applyProtection="1">
      <protection hidden="1"/>
    </xf>
    <xf numFmtId="0" fontId="4" fillId="0" borderId="3" xfId="1" applyFont="1" applyFill="1" applyBorder="1" applyProtection="1">
      <protection hidden="1"/>
    </xf>
    <xf numFmtId="0" fontId="5" fillId="0" borderId="3" xfId="1" applyFont="1" applyFill="1" applyBorder="1" applyAlignment="1" applyProtection="1">
      <alignment horizontal="left" vertical="top"/>
      <protection hidden="1"/>
    </xf>
    <xf numFmtId="4" fontId="10" fillId="0" borderId="3" xfId="0" applyNumberFormat="1" applyFont="1" applyFill="1" applyBorder="1" applyAlignment="1">
      <alignment horizontal="center"/>
    </xf>
    <xf numFmtId="0" fontId="16" fillId="0" borderId="0" xfId="1" applyFont="1" applyFill="1" applyAlignment="1">
      <alignment wrapText="1"/>
    </xf>
    <xf numFmtId="0" fontId="11" fillId="0" borderId="1" xfId="0" applyFont="1" applyBorder="1" applyAlignment="1">
      <alignment horizontal="center" wrapText="1"/>
    </xf>
    <xf numFmtId="0" fontId="16" fillId="0" borderId="0" xfId="0" applyFont="1" applyAlignment="1">
      <alignment horizontal="right"/>
    </xf>
    <xf numFmtId="0" fontId="0" fillId="0" borderId="0" xfId="0" applyAlignment="1">
      <alignment horizontal="right"/>
    </xf>
    <xf numFmtId="0" fontId="4" fillId="0" borderId="1" xfId="0" applyFont="1" applyBorder="1" applyAlignment="1">
      <alignment horizontal="center" vertical="center" wrapText="1"/>
    </xf>
    <xf numFmtId="0" fontId="4" fillId="0" borderId="0" xfId="0" applyFont="1" applyBorder="1" applyAlignment="1">
      <alignment horizontal="right"/>
    </xf>
    <xf numFmtId="0" fontId="12" fillId="0" borderId="0" xfId="0" applyFont="1" applyBorder="1"/>
    <xf numFmtId="0" fontId="5" fillId="0" borderId="15" xfId="0" applyFont="1" applyBorder="1" applyAlignment="1">
      <alignment horizontal="center" vertical="center" wrapText="1"/>
    </xf>
    <xf numFmtId="0" fontId="5" fillId="0" borderId="0" xfId="0" applyFont="1" applyBorder="1" applyAlignment="1">
      <alignment horizont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6" xfId="0" applyFont="1" applyBorder="1" applyAlignment="1">
      <alignment horizontal="center" vertical="center" wrapText="1"/>
    </xf>
    <xf numFmtId="0" fontId="5" fillId="0" borderId="3" xfId="0" applyFont="1" applyBorder="1" applyAlignment="1">
      <alignment horizontal="center" vertical="center" wrapText="1"/>
    </xf>
    <xf numFmtId="0" fontId="5" fillId="0" borderId="0" xfId="0" applyFont="1" applyBorder="1" applyAlignment="1">
      <alignment horizontal="center"/>
    </xf>
    <xf numFmtId="0" fontId="5" fillId="0" borderId="1" xfId="0" applyFont="1" applyBorder="1" applyAlignment="1">
      <alignment horizontal="center" vertical="center" wrapText="1"/>
    </xf>
    <xf numFmtId="164" fontId="15" fillId="0" borderId="0" xfId="0" applyNumberFormat="1" applyFont="1" applyFill="1" applyBorder="1" applyAlignment="1">
      <alignment horizontal="center" vertical="center" wrapText="1"/>
    </xf>
    <xf numFmtId="164" fontId="5" fillId="0" borderId="0" xfId="0" applyNumberFormat="1" applyFont="1" applyFill="1" applyBorder="1" applyAlignment="1">
      <alignment horizontal="center" vertical="center" wrapText="1"/>
    </xf>
    <xf numFmtId="0" fontId="4" fillId="0" borderId="3" xfId="0" applyFont="1" applyBorder="1" applyAlignment="1">
      <alignment horizontal="right" vertical="center" wrapText="1"/>
    </xf>
    <xf numFmtId="0" fontId="5" fillId="0" borderId="0" xfId="2" applyNumberFormat="1" applyFont="1" applyFill="1" applyAlignment="1" applyProtection="1">
      <alignment horizontal="center" vertical="center" wrapText="1"/>
      <protection hidden="1"/>
    </xf>
    <xf numFmtId="0" fontId="4" fillId="0" borderId="0" xfId="0" applyFont="1" applyAlignment="1">
      <alignment horizontal="right"/>
    </xf>
    <xf numFmtId="0" fontId="4" fillId="0" borderId="11" xfId="0" applyFont="1" applyBorder="1" applyAlignment="1">
      <alignment horizontal="left" wrapText="1"/>
    </xf>
    <xf numFmtId="0" fontId="4" fillId="0" borderId="10" xfId="0" applyFont="1" applyBorder="1" applyAlignment="1">
      <alignment horizontal="left" wrapText="1"/>
    </xf>
    <xf numFmtId="0" fontId="5" fillId="0" borderId="13" xfId="0" applyFont="1" applyBorder="1" applyAlignment="1">
      <alignment horizontal="right" vertical="center" wrapText="1"/>
    </xf>
    <xf numFmtId="0" fontId="5" fillId="0" borderId="6" xfId="0" applyFont="1" applyBorder="1" applyAlignment="1">
      <alignment horizontal="right" vertical="center" wrapText="1"/>
    </xf>
    <xf numFmtId="0" fontId="12" fillId="0" borderId="0" xfId="0" applyFont="1" applyAlignment="1"/>
    <xf numFmtId="0" fontId="5" fillId="0" borderId="3" xfId="1" applyNumberFormat="1" applyFont="1" applyFill="1" applyBorder="1" applyAlignment="1" applyProtection="1">
      <alignment horizontal="center" vertical="center"/>
      <protection hidden="1"/>
    </xf>
    <xf numFmtId="0" fontId="5" fillId="0" borderId="13" xfId="1" applyNumberFormat="1" applyFont="1" applyFill="1" applyBorder="1" applyAlignment="1" applyProtection="1">
      <alignment horizontal="center" vertical="center"/>
      <protection hidden="1"/>
    </xf>
    <xf numFmtId="0" fontId="5" fillId="0" borderId="0" xfId="1" applyNumberFormat="1" applyFont="1" applyFill="1" applyAlignment="1" applyProtection="1">
      <alignment horizontal="center" vertical="center" wrapText="1"/>
      <protection hidden="1"/>
    </xf>
  </cellXfs>
  <cellStyles count="5">
    <cellStyle name="Обычный" xfId="0" builtinId="0"/>
    <cellStyle name="Обычный 2" xfId="1"/>
    <cellStyle name="Обычный 2 2" xfId="2"/>
    <cellStyle name="Обычный 3" xfId="3"/>
    <cellStyle name="Обычный 3 2" xfId="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2"/>
  <sheetViews>
    <sheetView view="pageBreakPreview" workbookViewId="0">
      <selection activeCell="A12" sqref="A12"/>
    </sheetView>
  </sheetViews>
  <sheetFormatPr defaultRowHeight="13.2" x14ac:dyDescent="0.25"/>
  <cols>
    <col min="1" max="1" width="38.77734375" customWidth="1"/>
    <col min="2" max="2" width="32.77734375" customWidth="1"/>
    <col min="3" max="3" width="16.44140625" customWidth="1"/>
  </cols>
  <sheetData>
    <row r="1" spans="1:3" ht="15.6" x14ac:dyDescent="0.3">
      <c r="A1" s="179" t="s">
        <v>296</v>
      </c>
      <c r="B1" s="179"/>
      <c r="C1" s="179"/>
    </row>
    <row r="2" spans="1:3" ht="15.6" x14ac:dyDescent="0.3">
      <c r="A2" s="179" t="s">
        <v>205</v>
      </c>
      <c r="B2" s="179"/>
      <c r="C2" s="179"/>
    </row>
    <row r="3" spans="1:3" ht="15.6" x14ac:dyDescent="0.3">
      <c r="A3" s="179" t="s">
        <v>0</v>
      </c>
      <c r="B3" s="179"/>
      <c r="C3" s="179"/>
    </row>
    <row r="4" spans="1:3" ht="15.6" x14ac:dyDescent="0.3">
      <c r="A4" s="179" t="s">
        <v>401</v>
      </c>
      <c r="B4" s="179"/>
      <c r="C4" s="179"/>
    </row>
    <row r="5" spans="1:3" ht="15" x14ac:dyDescent="0.25">
      <c r="A5" s="180"/>
      <c r="B5" s="180"/>
      <c r="C5" s="180"/>
    </row>
    <row r="6" spans="1:3" ht="47.55" customHeight="1" x14ac:dyDescent="0.25">
      <c r="A6" s="181" t="s">
        <v>378</v>
      </c>
      <c r="B6" s="181"/>
      <c r="C6" s="181"/>
    </row>
    <row r="7" spans="1:3" ht="36" customHeight="1" x14ac:dyDescent="0.25">
      <c r="A7" s="178" t="s">
        <v>1</v>
      </c>
      <c r="B7" s="178" t="s">
        <v>350</v>
      </c>
      <c r="C7" s="139" t="s">
        <v>351</v>
      </c>
    </row>
    <row r="8" spans="1:3" ht="15.6" x14ac:dyDescent="0.25">
      <c r="A8" s="178"/>
      <c r="B8" s="178"/>
      <c r="C8" s="139" t="s">
        <v>352</v>
      </c>
    </row>
    <row r="9" spans="1:3" ht="31.2" x14ac:dyDescent="0.3">
      <c r="A9" s="15" t="s">
        <v>353</v>
      </c>
      <c r="B9" s="16" t="s">
        <v>354</v>
      </c>
      <c r="C9" s="16">
        <v>100</v>
      </c>
    </row>
    <row r="10" spans="1:3" ht="84" customHeight="1" x14ac:dyDescent="0.3">
      <c r="A10" s="15" t="s">
        <v>314</v>
      </c>
      <c r="B10" s="16" t="s">
        <v>355</v>
      </c>
      <c r="C10" s="16">
        <v>100</v>
      </c>
    </row>
    <row r="11" spans="1:3" ht="46.8" x14ac:dyDescent="0.3">
      <c r="A11" s="15" t="s">
        <v>356</v>
      </c>
      <c r="B11" s="16" t="s">
        <v>357</v>
      </c>
      <c r="C11" s="16">
        <v>100</v>
      </c>
    </row>
    <row r="12" spans="1:3" ht="31.2" x14ac:dyDescent="0.3">
      <c r="A12" s="15" t="s">
        <v>318</v>
      </c>
      <c r="B12" s="16" t="s">
        <v>358</v>
      </c>
      <c r="C12" s="16">
        <v>100</v>
      </c>
    </row>
  </sheetData>
  <sheetProtection selectLockedCells="1" selectUnlockedCells="1"/>
  <mergeCells count="8">
    <mergeCell ref="A7:A8"/>
    <mergeCell ref="B7:B8"/>
    <mergeCell ref="A1:C1"/>
    <mergeCell ref="A2:C2"/>
    <mergeCell ref="A3:C3"/>
    <mergeCell ref="A4:C4"/>
    <mergeCell ref="A5:C5"/>
    <mergeCell ref="A6:C6"/>
  </mergeCells>
  <pageMargins left="0.74803149606299213" right="0.74803149606299213" top="0.59055118110236227" bottom="0.98425196850393704" header="0.51181102362204722" footer="0.51181102362204722"/>
  <pageSetup paperSize="9"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9"/>
  <sheetViews>
    <sheetView view="pageBreakPreview" topLeftCell="A7" zoomScaleNormal="63" zoomScaleSheetLayoutView="100" workbookViewId="0">
      <selection activeCell="A4" sqref="A4:C4"/>
    </sheetView>
  </sheetViews>
  <sheetFormatPr defaultRowHeight="13.2" x14ac:dyDescent="0.25"/>
  <cols>
    <col min="1" max="1" width="8.33203125" customWidth="1"/>
    <col min="2" max="2" width="30.6640625" customWidth="1"/>
    <col min="3" max="3" width="49.33203125" customWidth="1"/>
  </cols>
  <sheetData>
    <row r="1" spans="1:3" ht="15.6" customHeight="1" x14ac:dyDescent="0.3">
      <c r="B1" s="140"/>
      <c r="C1" s="140" t="s">
        <v>271</v>
      </c>
    </row>
    <row r="2" spans="1:3" ht="15.6" customHeight="1" x14ac:dyDescent="0.3">
      <c r="B2" s="140"/>
      <c r="C2" s="140" t="s">
        <v>205</v>
      </c>
    </row>
    <row r="3" spans="1:3" ht="15.6" customHeight="1" x14ac:dyDescent="0.3">
      <c r="B3" s="140"/>
      <c r="C3" s="140" t="s">
        <v>0</v>
      </c>
    </row>
    <row r="4" spans="1:3" ht="15.6" customHeight="1" x14ac:dyDescent="0.3">
      <c r="A4" s="179" t="s">
        <v>401</v>
      </c>
      <c r="B4" s="179"/>
      <c r="C4" s="179"/>
    </row>
    <row r="5" spans="1:3" ht="15" x14ac:dyDescent="0.25">
      <c r="A5" s="17"/>
      <c r="B5" s="17"/>
      <c r="C5" s="17"/>
    </row>
    <row r="6" spans="1:3" ht="15" x14ac:dyDescent="0.25">
      <c r="A6" s="17"/>
      <c r="B6" s="17"/>
      <c r="C6" s="17"/>
    </row>
    <row r="7" spans="1:3" ht="41.55" customHeight="1" x14ac:dyDescent="0.3">
      <c r="A7" s="182" t="s">
        <v>376</v>
      </c>
      <c r="B7" s="182"/>
      <c r="C7" s="182"/>
    </row>
    <row r="8" spans="1:3" ht="24.45" customHeight="1" x14ac:dyDescent="0.3">
      <c r="A8" s="141"/>
      <c r="B8" s="141"/>
      <c r="C8" s="141"/>
    </row>
    <row r="9" spans="1:3" ht="31.2" customHeight="1" x14ac:dyDescent="0.25">
      <c r="A9" s="138" t="s">
        <v>2</v>
      </c>
      <c r="B9" s="138" t="s">
        <v>298</v>
      </c>
      <c r="C9" s="138" t="s">
        <v>3</v>
      </c>
    </row>
    <row r="10" spans="1:3" ht="40.799999999999997" customHeight="1" x14ac:dyDescent="0.25">
      <c r="A10" s="183" t="s">
        <v>299</v>
      </c>
      <c r="B10" s="184"/>
      <c r="C10" s="185"/>
    </row>
    <row r="11" spans="1:3" ht="109.2" x14ac:dyDescent="0.3">
      <c r="A11" s="133">
        <v>240</v>
      </c>
      <c r="B11" s="133" t="s">
        <v>300</v>
      </c>
      <c r="C11" s="134" t="s">
        <v>265</v>
      </c>
    </row>
    <row r="12" spans="1:3" ht="93.6" x14ac:dyDescent="0.3">
      <c r="A12" s="133">
        <v>240</v>
      </c>
      <c r="B12" s="133" t="s">
        <v>301</v>
      </c>
      <c r="C12" s="134" t="s">
        <v>302</v>
      </c>
    </row>
    <row r="13" spans="1:3" ht="78" x14ac:dyDescent="0.3">
      <c r="A13" s="133">
        <v>240</v>
      </c>
      <c r="B13" s="133" t="s">
        <v>303</v>
      </c>
      <c r="C13" s="134" t="s">
        <v>304</v>
      </c>
    </row>
    <row r="14" spans="1:3" ht="93.6" x14ac:dyDescent="0.3">
      <c r="A14" s="133">
        <v>240</v>
      </c>
      <c r="B14" s="133" t="s">
        <v>305</v>
      </c>
      <c r="C14" s="134" t="s">
        <v>306</v>
      </c>
    </row>
    <row r="15" spans="1:3" ht="31.2" x14ac:dyDescent="0.3">
      <c r="A15" s="133">
        <v>240</v>
      </c>
      <c r="B15" s="133" t="s">
        <v>307</v>
      </c>
      <c r="C15" s="134" t="s">
        <v>308</v>
      </c>
    </row>
    <row r="16" spans="1:3" ht="124.8" x14ac:dyDescent="0.3">
      <c r="A16" s="133">
        <v>240</v>
      </c>
      <c r="B16" s="133" t="s">
        <v>309</v>
      </c>
      <c r="C16" s="134" t="s">
        <v>310</v>
      </c>
    </row>
    <row r="17" spans="1:3" ht="124.8" x14ac:dyDescent="0.3">
      <c r="A17" s="133">
        <v>240</v>
      </c>
      <c r="B17" s="133" t="s">
        <v>311</v>
      </c>
      <c r="C17" s="134" t="s">
        <v>312</v>
      </c>
    </row>
    <row r="18" spans="1:3" ht="62.4" x14ac:dyDescent="0.3">
      <c r="A18" s="133">
        <v>240</v>
      </c>
      <c r="B18" s="133" t="s">
        <v>313</v>
      </c>
      <c r="C18" s="134" t="s">
        <v>314</v>
      </c>
    </row>
    <row r="19" spans="1:3" ht="31.2" x14ac:dyDescent="0.3">
      <c r="A19" s="133">
        <v>240</v>
      </c>
      <c r="B19" s="133" t="s">
        <v>315</v>
      </c>
      <c r="C19" s="134" t="s">
        <v>316</v>
      </c>
    </row>
    <row r="20" spans="1:3" ht="31.2" x14ac:dyDescent="0.3">
      <c r="A20" s="133">
        <v>240</v>
      </c>
      <c r="B20" s="133" t="s">
        <v>317</v>
      </c>
      <c r="C20" s="134" t="s">
        <v>318</v>
      </c>
    </row>
    <row r="21" spans="1:3" ht="31.2" x14ac:dyDescent="0.3">
      <c r="A21" s="133">
        <v>240</v>
      </c>
      <c r="B21" s="133" t="s">
        <v>319</v>
      </c>
      <c r="C21" s="134" t="s">
        <v>320</v>
      </c>
    </row>
    <row r="22" spans="1:3" ht="93.6" x14ac:dyDescent="0.3">
      <c r="A22" s="133">
        <v>240</v>
      </c>
      <c r="B22" s="133" t="s">
        <v>321</v>
      </c>
      <c r="C22" s="134" t="s">
        <v>246</v>
      </c>
    </row>
    <row r="23" spans="1:3" ht="109.2" x14ac:dyDescent="0.3">
      <c r="A23" s="133">
        <v>240</v>
      </c>
      <c r="B23" s="133" t="s">
        <v>322</v>
      </c>
      <c r="C23" s="134" t="s">
        <v>323</v>
      </c>
    </row>
    <row r="24" spans="1:3" ht="156" x14ac:dyDescent="0.3">
      <c r="A24" s="133">
        <v>240</v>
      </c>
      <c r="B24" s="133" t="s">
        <v>324</v>
      </c>
      <c r="C24" s="134" t="s">
        <v>285</v>
      </c>
    </row>
    <row r="25" spans="1:3" ht="96" customHeight="1" x14ac:dyDescent="0.3">
      <c r="A25" s="133">
        <v>240</v>
      </c>
      <c r="B25" s="133" t="s">
        <v>325</v>
      </c>
      <c r="C25" s="134" t="s">
        <v>286</v>
      </c>
    </row>
    <row r="26" spans="1:3" ht="46.8" x14ac:dyDescent="0.3">
      <c r="A26" s="133">
        <v>240</v>
      </c>
      <c r="B26" s="133" t="s">
        <v>326</v>
      </c>
      <c r="C26" s="134" t="s">
        <v>247</v>
      </c>
    </row>
    <row r="27" spans="1:3" ht="78" x14ac:dyDescent="0.3">
      <c r="A27" s="133">
        <v>240</v>
      </c>
      <c r="B27" s="133" t="s">
        <v>327</v>
      </c>
      <c r="C27" s="134" t="s">
        <v>328</v>
      </c>
    </row>
    <row r="28" spans="1:3" ht="46.8" x14ac:dyDescent="0.3">
      <c r="A28" s="133">
        <v>240</v>
      </c>
      <c r="B28" s="133" t="s">
        <v>329</v>
      </c>
      <c r="C28" s="134" t="s">
        <v>290</v>
      </c>
    </row>
    <row r="29" spans="1:3" ht="15.6" x14ac:dyDescent="0.3">
      <c r="A29" s="133">
        <v>240</v>
      </c>
      <c r="B29" s="133" t="s">
        <v>330</v>
      </c>
      <c r="C29" s="134" t="s">
        <v>331</v>
      </c>
    </row>
    <row r="30" spans="1:3" ht="62.4" x14ac:dyDescent="0.3">
      <c r="A30" s="133">
        <v>240</v>
      </c>
      <c r="B30" s="133" t="s">
        <v>332</v>
      </c>
      <c r="C30" s="134" t="s">
        <v>229</v>
      </c>
    </row>
    <row r="31" spans="1:3" ht="93.6" x14ac:dyDescent="0.3">
      <c r="A31" s="133">
        <v>240</v>
      </c>
      <c r="B31" s="133" t="s">
        <v>333</v>
      </c>
      <c r="C31" s="134" t="s">
        <v>4</v>
      </c>
    </row>
    <row r="32" spans="1:3" ht="78" x14ac:dyDescent="0.3">
      <c r="A32" s="133">
        <v>240</v>
      </c>
      <c r="B32" s="133" t="s">
        <v>334</v>
      </c>
      <c r="C32" s="134" t="s">
        <v>335</v>
      </c>
    </row>
    <row r="33" spans="1:3" ht="31.2" x14ac:dyDescent="0.3">
      <c r="A33" s="133">
        <v>240</v>
      </c>
      <c r="B33" s="133" t="s">
        <v>336</v>
      </c>
      <c r="C33" s="134" t="s">
        <v>337</v>
      </c>
    </row>
    <row r="34" spans="1:3" ht="93.6" x14ac:dyDescent="0.3">
      <c r="A34" s="133">
        <v>240</v>
      </c>
      <c r="B34" s="133" t="s">
        <v>338</v>
      </c>
      <c r="C34" s="134" t="s">
        <v>339</v>
      </c>
    </row>
    <row r="35" spans="1:3" ht="62.4" x14ac:dyDescent="0.3">
      <c r="A35" s="133">
        <v>240</v>
      </c>
      <c r="B35" s="133" t="s">
        <v>340</v>
      </c>
      <c r="C35" s="134" t="s">
        <v>341</v>
      </c>
    </row>
    <row r="36" spans="1:3" ht="31.2" x14ac:dyDescent="0.3">
      <c r="A36" s="133">
        <v>240</v>
      </c>
      <c r="B36" s="133" t="s">
        <v>342</v>
      </c>
      <c r="C36" s="134" t="s">
        <v>343</v>
      </c>
    </row>
    <row r="37" spans="1:3" ht="46.8" x14ac:dyDescent="0.3">
      <c r="A37" s="133">
        <v>240</v>
      </c>
      <c r="B37" s="133" t="s">
        <v>344</v>
      </c>
      <c r="C37" s="134" t="s">
        <v>345</v>
      </c>
    </row>
    <row r="38" spans="1:3" ht="78" x14ac:dyDescent="0.3">
      <c r="A38" s="133">
        <v>240</v>
      </c>
      <c r="B38" s="133" t="s">
        <v>346</v>
      </c>
      <c r="C38" s="134" t="s">
        <v>347</v>
      </c>
    </row>
    <row r="39" spans="1:3" ht="62.4" x14ac:dyDescent="0.3">
      <c r="A39" s="133">
        <v>240</v>
      </c>
      <c r="B39" s="133" t="s">
        <v>348</v>
      </c>
      <c r="C39" s="134" t="s">
        <v>349</v>
      </c>
    </row>
  </sheetData>
  <sheetProtection selectLockedCells="1" selectUnlockedCells="1"/>
  <mergeCells count="3">
    <mergeCell ref="A7:C7"/>
    <mergeCell ref="A10:C10"/>
    <mergeCell ref="A4:C4"/>
  </mergeCells>
  <pageMargins left="0.70866141732283472" right="0.70866141732283472" top="0.74803149606299213" bottom="0.74803149606299213" header="0.51181102362204722" footer="0.51181102362204722"/>
  <pageSetup paperSize="9" firstPageNumber="0" orientation="portrait"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view="pageBreakPreview" zoomScaleNormal="75" workbookViewId="0">
      <selection activeCell="A4" sqref="A4:C4"/>
    </sheetView>
  </sheetViews>
  <sheetFormatPr defaultRowHeight="13.2" x14ac:dyDescent="0.25"/>
  <cols>
    <col min="1" max="1" width="10.5546875" customWidth="1"/>
    <col min="2" max="2" width="30" customWidth="1"/>
    <col min="3" max="3" width="46.21875" customWidth="1"/>
  </cols>
  <sheetData>
    <row r="1" spans="1:3" ht="15.6" customHeight="1" x14ac:dyDescent="0.3">
      <c r="B1" s="140"/>
      <c r="C1" s="140" t="s">
        <v>212</v>
      </c>
    </row>
    <row r="2" spans="1:3" ht="15.6" customHeight="1" x14ac:dyDescent="0.3">
      <c r="B2" s="140"/>
      <c r="C2" s="140" t="s">
        <v>205</v>
      </c>
    </row>
    <row r="3" spans="1:3" ht="15.6" customHeight="1" x14ac:dyDescent="0.3">
      <c r="B3" s="140"/>
      <c r="C3" s="140" t="s">
        <v>0</v>
      </c>
    </row>
    <row r="4" spans="1:3" ht="15.6" customHeight="1" x14ac:dyDescent="0.3">
      <c r="A4" s="179" t="s">
        <v>401</v>
      </c>
      <c r="B4" s="179"/>
      <c r="C4" s="179"/>
    </row>
    <row r="5" spans="1:3" ht="15.6" x14ac:dyDescent="0.3">
      <c r="A5" s="143"/>
      <c r="B5" s="17"/>
      <c r="C5" s="17"/>
    </row>
    <row r="6" spans="1:3" ht="39" customHeight="1" x14ac:dyDescent="0.3">
      <c r="A6" s="182" t="s">
        <v>386</v>
      </c>
      <c r="B6" s="182"/>
      <c r="C6" s="182"/>
    </row>
    <row r="7" spans="1:3" ht="15.6" x14ac:dyDescent="0.3">
      <c r="A7" s="1"/>
      <c r="B7" s="17"/>
      <c r="C7" s="17"/>
    </row>
    <row r="8" spans="1:3" ht="46.8" x14ac:dyDescent="0.25">
      <c r="A8" s="142" t="s">
        <v>379</v>
      </c>
      <c r="B8" s="142" t="s">
        <v>380</v>
      </c>
      <c r="C8" s="142" t="s">
        <v>1</v>
      </c>
    </row>
    <row r="9" spans="1:3" ht="15.6" x14ac:dyDescent="0.3">
      <c r="A9" s="16">
        <v>1</v>
      </c>
      <c r="B9" s="16">
        <v>2</v>
      </c>
      <c r="C9" s="16">
        <v>3</v>
      </c>
    </row>
    <row r="10" spans="1:3" ht="31.2" x14ac:dyDescent="0.3">
      <c r="A10" s="175">
        <v>240</v>
      </c>
      <c r="B10" s="175" t="s">
        <v>381</v>
      </c>
      <c r="C10" s="16" t="s">
        <v>382</v>
      </c>
    </row>
    <row r="11" spans="1:3" ht="31.2" x14ac:dyDescent="0.3">
      <c r="A11" s="175">
        <v>240</v>
      </c>
      <c r="B11" s="175" t="s">
        <v>383</v>
      </c>
      <c r="C11" s="16" t="s">
        <v>384</v>
      </c>
    </row>
    <row r="12" spans="1:3" ht="13.8" x14ac:dyDescent="0.25">
      <c r="A12" s="14"/>
    </row>
    <row r="13" spans="1:3" ht="13.8" x14ac:dyDescent="0.25">
      <c r="A13" s="14"/>
    </row>
    <row r="14" spans="1:3" ht="13.8" x14ac:dyDescent="0.25">
      <c r="A14" s="14"/>
    </row>
    <row r="15" spans="1:3" ht="13.8" x14ac:dyDescent="0.25">
      <c r="A15" s="14"/>
    </row>
    <row r="16" spans="1:3" ht="15.6" x14ac:dyDescent="0.3">
      <c r="A16" s="14"/>
      <c r="C16" s="143"/>
    </row>
    <row r="17" spans="1:1" x14ac:dyDescent="0.25">
      <c r="A17" s="176"/>
    </row>
    <row r="18" spans="1:1" x14ac:dyDescent="0.25">
      <c r="A18" s="176"/>
    </row>
    <row r="19" spans="1:1" x14ac:dyDescent="0.25">
      <c r="A19" s="176"/>
    </row>
    <row r="20" spans="1:1" x14ac:dyDescent="0.25">
      <c r="A20" s="176"/>
    </row>
  </sheetData>
  <sheetProtection selectLockedCells="1" selectUnlockedCells="1"/>
  <mergeCells count="2">
    <mergeCell ref="A6:C6"/>
    <mergeCell ref="A4:C4"/>
  </mergeCells>
  <pageMargins left="0.74803149606299213" right="0.74803149606299213" top="0.98425196850393704" bottom="0.98425196850393704" header="0.51181102362204722" footer="0.51181102362204722"/>
  <pageSetup paperSize="9" firstPageNumber="0"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8"/>
  <sheetViews>
    <sheetView view="pageBreakPreview" topLeftCell="A33" zoomScale="80" zoomScaleNormal="75" zoomScaleSheetLayoutView="80" workbookViewId="0">
      <selection activeCell="C38" sqref="C38"/>
    </sheetView>
  </sheetViews>
  <sheetFormatPr defaultRowHeight="13.2" x14ac:dyDescent="0.25"/>
  <cols>
    <col min="1" max="1" width="27.33203125" customWidth="1"/>
    <col min="2" max="2" width="46.44140625" customWidth="1"/>
    <col min="3" max="3" width="17" customWidth="1"/>
  </cols>
  <sheetData>
    <row r="1" spans="1:9" ht="15.6" x14ac:dyDescent="0.3">
      <c r="A1" s="179" t="s">
        <v>138</v>
      </c>
      <c r="B1" s="179"/>
      <c r="C1" s="179"/>
    </row>
    <row r="2" spans="1:9" ht="15.6" x14ac:dyDescent="0.3">
      <c r="A2" s="179" t="s">
        <v>205</v>
      </c>
      <c r="B2" s="179"/>
      <c r="C2" s="179"/>
    </row>
    <row r="3" spans="1:9" ht="15.6" x14ac:dyDescent="0.3">
      <c r="A3" s="179" t="s">
        <v>0</v>
      </c>
      <c r="B3" s="179"/>
      <c r="C3" s="179"/>
    </row>
    <row r="4" spans="1:9" ht="15.6" x14ac:dyDescent="0.3">
      <c r="A4" s="179" t="s">
        <v>401</v>
      </c>
      <c r="B4" s="179"/>
      <c r="C4" s="179"/>
    </row>
    <row r="5" spans="1:9" ht="15.6" x14ac:dyDescent="0.3">
      <c r="A5" s="1"/>
      <c r="B5" s="17"/>
      <c r="C5" s="17"/>
    </row>
    <row r="6" spans="1:9" ht="48" customHeight="1" x14ac:dyDescent="0.3">
      <c r="A6" s="182" t="s">
        <v>385</v>
      </c>
      <c r="B6" s="182"/>
      <c r="C6" s="182"/>
      <c r="D6" s="5"/>
      <c r="E6" s="5"/>
      <c r="F6" s="5"/>
      <c r="G6" s="5"/>
      <c r="H6" s="5"/>
      <c r="I6" s="5"/>
    </row>
    <row r="7" spans="1:9" ht="14.1" customHeight="1" x14ac:dyDescent="0.3">
      <c r="A7" s="187"/>
      <c r="B7" s="187"/>
      <c r="C7" s="187"/>
      <c r="D7" s="5"/>
      <c r="E7" s="5"/>
      <c r="F7" s="5"/>
      <c r="G7" s="5"/>
      <c r="H7" s="5"/>
      <c r="I7" s="5"/>
    </row>
    <row r="8" spans="1:9" ht="15.6" x14ac:dyDescent="0.3">
      <c r="A8" s="1"/>
      <c r="B8" s="18"/>
      <c r="C8" s="6" t="s">
        <v>5</v>
      </c>
    </row>
    <row r="9" spans="1:9" ht="15.6" customHeight="1" x14ac:dyDescent="0.25">
      <c r="A9" s="178" t="s">
        <v>6</v>
      </c>
      <c r="B9" s="178" t="s">
        <v>3</v>
      </c>
      <c r="C9" s="178" t="s">
        <v>377</v>
      </c>
    </row>
    <row r="10" spans="1:9" ht="26.4" customHeight="1" x14ac:dyDescent="0.25">
      <c r="A10" s="178"/>
      <c r="B10" s="178"/>
      <c r="C10" s="178"/>
    </row>
    <row r="11" spans="1:9" ht="15.6" x14ac:dyDescent="0.3">
      <c r="A11" s="19">
        <v>1</v>
      </c>
      <c r="B11" s="16">
        <v>2</v>
      </c>
      <c r="C11" s="19">
        <v>3</v>
      </c>
    </row>
    <row r="12" spans="1:9" ht="22.8" customHeight="1" x14ac:dyDescent="0.3">
      <c r="A12" s="20" t="s">
        <v>7</v>
      </c>
      <c r="B12" s="20" t="s">
        <v>8</v>
      </c>
      <c r="C12" s="21">
        <f>C13+C24+C29+C31+C15</f>
        <v>5410000</v>
      </c>
    </row>
    <row r="13" spans="1:9" ht="22.8" customHeight="1" x14ac:dyDescent="0.3">
      <c r="A13" s="20" t="s">
        <v>9</v>
      </c>
      <c r="B13" s="20" t="s">
        <v>10</v>
      </c>
      <c r="C13" s="21">
        <f>C14</f>
        <v>300000</v>
      </c>
    </row>
    <row r="14" spans="1:9" ht="109.2" x14ac:dyDescent="0.3">
      <c r="A14" s="22" t="s">
        <v>11</v>
      </c>
      <c r="B14" s="22" t="s">
        <v>12</v>
      </c>
      <c r="C14" s="23">
        <v>300000</v>
      </c>
    </row>
    <row r="15" spans="1:9" ht="37.200000000000003" customHeight="1" x14ac:dyDescent="0.3">
      <c r="A15" s="20" t="s">
        <v>13</v>
      </c>
      <c r="B15" s="20" t="s">
        <v>14</v>
      </c>
      <c r="C15" s="21">
        <f>SUM(C16:C23)</f>
        <v>893000</v>
      </c>
    </row>
    <row r="16" spans="1:9" ht="50.4" customHeight="1" x14ac:dyDescent="0.3">
      <c r="A16" s="22" t="s">
        <v>267</v>
      </c>
      <c r="B16" s="22" t="s">
        <v>16</v>
      </c>
      <c r="C16" s="23">
        <v>408000</v>
      </c>
    </row>
    <row r="17" spans="1:3" ht="68.25" hidden="1" customHeight="1" x14ac:dyDescent="0.3">
      <c r="A17" s="20" t="s">
        <v>15</v>
      </c>
      <c r="B17" s="22" t="s">
        <v>16</v>
      </c>
      <c r="C17" s="23"/>
    </row>
    <row r="18" spans="1:3" ht="104.25" hidden="1" customHeight="1" x14ac:dyDescent="0.3">
      <c r="A18" s="20" t="s">
        <v>17</v>
      </c>
      <c r="B18" s="22" t="s">
        <v>18</v>
      </c>
      <c r="C18" s="23"/>
    </row>
    <row r="19" spans="1:3" ht="102.75" hidden="1" customHeight="1" x14ac:dyDescent="0.3">
      <c r="A19" s="20" t="s">
        <v>19</v>
      </c>
      <c r="B19" s="22" t="s">
        <v>20</v>
      </c>
      <c r="C19" s="23"/>
    </row>
    <row r="20" spans="1:3" ht="96.75" hidden="1" customHeight="1" x14ac:dyDescent="0.3">
      <c r="A20" s="20" t="s">
        <v>21</v>
      </c>
      <c r="B20" s="22" t="s">
        <v>22</v>
      </c>
      <c r="C20" s="23"/>
    </row>
    <row r="21" spans="1:3" ht="81.599999999999994" customHeight="1" x14ac:dyDescent="0.3">
      <c r="A21" s="22" t="s">
        <v>268</v>
      </c>
      <c r="B21" s="22" t="s">
        <v>18</v>
      </c>
      <c r="C21" s="23">
        <v>2000</v>
      </c>
    </row>
    <row r="22" spans="1:3" ht="84" customHeight="1" x14ac:dyDescent="0.3">
      <c r="A22" s="22" t="s">
        <v>269</v>
      </c>
      <c r="B22" s="22" t="s">
        <v>20</v>
      </c>
      <c r="C22" s="23">
        <v>535000</v>
      </c>
    </row>
    <row r="23" spans="1:3" ht="78" x14ac:dyDescent="0.3">
      <c r="A23" s="22" t="s">
        <v>270</v>
      </c>
      <c r="B23" s="22" t="s">
        <v>22</v>
      </c>
      <c r="C23" s="23">
        <v>-52000</v>
      </c>
    </row>
    <row r="24" spans="1:3" ht="23.4" customHeight="1" x14ac:dyDescent="0.3">
      <c r="A24" s="20" t="s">
        <v>23</v>
      </c>
      <c r="B24" s="20" t="s">
        <v>24</v>
      </c>
      <c r="C24" s="21">
        <f>C25+C26</f>
        <v>3607000</v>
      </c>
    </row>
    <row r="25" spans="1:3" ht="72" customHeight="1" x14ac:dyDescent="0.3">
      <c r="A25" s="22" t="s">
        <v>25</v>
      </c>
      <c r="B25" s="22" t="s">
        <v>26</v>
      </c>
      <c r="C25" s="23">
        <v>1077000</v>
      </c>
    </row>
    <row r="26" spans="1:3" ht="15.6" x14ac:dyDescent="0.3">
      <c r="A26" s="24" t="s">
        <v>27</v>
      </c>
      <c r="B26" s="24" t="s">
        <v>28</v>
      </c>
      <c r="C26" s="21">
        <f>C27+C28</f>
        <v>2530000</v>
      </c>
    </row>
    <row r="27" spans="1:3" ht="49.2" customHeight="1" x14ac:dyDescent="0.3">
      <c r="A27" s="25" t="s">
        <v>29</v>
      </c>
      <c r="B27" s="22" t="s">
        <v>30</v>
      </c>
      <c r="C27" s="23">
        <v>1730000</v>
      </c>
    </row>
    <row r="28" spans="1:3" ht="65.400000000000006" customHeight="1" x14ac:dyDescent="0.3">
      <c r="A28" s="25" t="s">
        <v>31</v>
      </c>
      <c r="B28" s="25" t="s">
        <v>32</v>
      </c>
      <c r="C28" s="26">
        <v>800000</v>
      </c>
    </row>
    <row r="29" spans="1:3" ht="24" customHeight="1" x14ac:dyDescent="0.3">
      <c r="A29" s="27" t="s">
        <v>248</v>
      </c>
      <c r="B29" s="27" t="s">
        <v>33</v>
      </c>
      <c r="C29" s="28">
        <f>C30</f>
        <v>10000</v>
      </c>
    </row>
    <row r="30" spans="1:3" ht="113.4" customHeight="1" x14ac:dyDescent="0.3">
      <c r="A30" s="133" t="s">
        <v>266</v>
      </c>
      <c r="B30" s="134" t="s">
        <v>265</v>
      </c>
      <c r="C30" s="30">
        <v>10000</v>
      </c>
    </row>
    <row r="31" spans="1:3" ht="51" customHeight="1" x14ac:dyDescent="0.3">
      <c r="A31" s="31" t="s">
        <v>249</v>
      </c>
      <c r="B31" s="31" t="s">
        <v>34</v>
      </c>
      <c r="C31" s="32">
        <f>C32</f>
        <v>600000</v>
      </c>
    </row>
    <row r="32" spans="1:3" ht="112.8" customHeight="1" x14ac:dyDescent="0.3">
      <c r="A32" s="33" t="s">
        <v>35</v>
      </c>
      <c r="B32" s="33" t="s">
        <v>36</v>
      </c>
      <c r="C32" s="34">
        <v>600000</v>
      </c>
    </row>
    <row r="33" spans="1:3" ht="28.2" customHeight="1" x14ac:dyDescent="0.3">
      <c r="A33" s="20" t="s">
        <v>37</v>
      </c>
      <c r="B33" s="20" t="s">
        <v>38</v>
      </c>
      <c r="C33" s="21">
        <f>C34</f>
        <v>7271636</v>
      </c>
    </row>
    <row r="34" spans="1:3" ht="46.8" x14ac:dyDescent="0.3">
      <c r="A34" s="27" t="s">
        <v>250</v>
      </c>
      <c r="B34" s="27" t="s">
        <v>39</v>
      </c>
      <c r="C34" s="28">
        <f>SUM(C35:C37)</f>
        <v>7271636</v>
      </c>
    </row>
    <row r="35" spans="1:3" ht="36.6" customHeight="1" x14ac:dyDescent="0.3">
      <c r="A35" s="137" t="s">
        <v>245</v>
      </c>
      <c r="B35" s="29" t="s">
        <v>40</v>
      </c>
      <c r="C35" s="30">
        <f>6711000+22000</f>
        <v>6733000</v>
      </c>
    </row>
    <row r="36" spans="1:3" ht="66.599999999999994" customHeight="1" x14ac:dyDescent="0.3">
      <c r="A36" s="137" t="s">
        <v>240</v>
      </c>
      <c r="B36" s="29" t="s">
        <v>229</v>
      </c>
      <c r="C36" s="30">
        <v>238636</v>
      </c>
    </row>
    <row r="37" spans="1:3" ht="93.6" x14ac:dyDescent="0.3">
      <c r="A37" s="137" t="s">
        <v>241</v>
      </c>
      <c r="B37" s="29" t="s">
        <v>4</v>
      </c>
      <c r="C37" s="67">
        <v>300000</v>
      </c>
    </row>
    <row r="38" spans="1:3" ht="15.6" x14ac:dyDescent="0.3">
      <c r="A38" s="186" t="s">
        <v>41</v>
      </c>
      <c r="B38" s="186"/>
      <c r="C38" s="35">
        <f>C12+C33</f>
        <v>12681636</v>
      </c>
    </row>
  </sheetData>
  <sheetProtection selectLockedCells="1" selectUnlockedCells="1"/>
  <mergeCells count="10">
    <mergeCell ref="A38:B38"/>
    <mergeCell ref="A9:A10"/>
    <mergeCell ref="B9:B10"/>
    <mergeCell ref="C9:C10"/>
    <mergeCell ref="A1:C1"/>
    <mergeCell ref="A2:C2"/>
    <mergeCell ref="A3:C3"/>
    <mergeCell ref="A4:C4"/>
    <mergeCell ref="A6:C6"/>
    <mergeCell ref="A7:C7"/>
  </mergeCells>
  <pageMargins left="0.74803149606299213" right="0.27559055118110237" top="0.39370078740157483" bottom="0.47244094488188981" header="0.51181102362204722" footer="0.51181102362204722"/>
  <pageSetup paperSize="9" firstPageNumber="0" fitToHeight="0"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0"/>
  <sheetViews>
    <sheetView view="pageBreakPreview" topLeftCell="A10" zoomScaleNormal="75" zoomScaleSheetLayoutView="100" workbookViewId="0">
      <selection activeCell="B14" sqref="B14"/>
    </sheetView>
  </sheetViews>
  <sheetFormatPr defaultRowHeight="13.2" x14ac:dyDescent="0.25"/>
  <cols>
    <col min="1" max="1" width="8.44140625" customWidth="1"/>
    <col min="2" max="2" width="67.5546875" customWidth="1"/>
    <col min="3" max="3" width="17.109375" customWidth="1"/>
  </cols>
  <sheetData>
    <row r="1" spans="1:5" ht="15.6" customHeight="1" x14ac:dyDescent="0.3">
      <c r="B1" s="140"/>
      <c r="C1" s="140" t="s">
        <v>139</v>
      </c>
    </row>
    <row r="2" spans="1:5" ht="15.6" customHeight="1" x14ac:dyDescent="0.3">
      <c r="B2" s="140"/>
      <c r="C2" s="140" t="s">
        <v>205</v>
      </c>
    </row>
    <row r="3" spans="1:5" ht="15.6" customHeight="1" x14ac:dyDescent="0.3">
      <c r="B3" s="140"/>
      <c r="C3" s="140" t="s">
        <v>0</v>
      </c>
    </row>
    <row r="4" spans="1:5" ht="15.6" customHeight="1" x14ac:dyDescent="0.3">
      <c r="A4" s="179" t="s">
        <v>401</v>
      </c>
      <c r="B4" s="179"/>
      <c r="C4" s="179"/>
    </row>
    <row r="5" spans="1:5" ht="15" customHeight="1" x14ac:dyDescent="0.3">
      <c r="A5" s="13"/>
      <c r="B5" s="13"/>
      <c r="C5" s="13"/>
      <c r="D5" s="14"/>
      <c r="E5" s="14"/>
    </row>
    <row r="6" spans="1:5" ht="15.6" x14ac:dyDescent="0.3">
      <c r="A6" s="1"/>
      <c r="B6" s="17"/>
      <c r="C6" s="17"/>
    </row>
    <row r="7" spans="1:5" ht="58.5" customHeight="1" x14ac:dyDescent="0.25">
      <c r="A7" s="189" t="s">
        <v>387</v>
      </c>
      <c r="B7" s="189"/>
      <c r="C7" s="189"/>
    </row>
    <row r="8" spans="1:5" ht="18.600000000000001" customHeight="1" x14ac:dyDescent="0.25">
      <c r="A8" s="36"/>
      <c r="B8" s="36"/>
      <c r="C8" s="7" t="s">
        <v>5</v>
      </c>
    </row>
    <row r="9" spans="1:5" ht="29.4" customHeight="1" x14ac:dyDescent="0.25">
      <c r="A9" s="37" t="s">
        <v>42</v>
      </c>
      <c r="B9" s="37" t="s">
        <v>1</v>
      </c>
      <c r="C9" s="37" t="s">
        <v>377</v>
      </c>
    </row>
    <row r="10" spans="1:5" ht="15.6" x14ac:dyDescent="0.25">
      <c r="A10" s="38" t="s">
        <v>43</v>
      </c>
      <c r="B10" s="38" t="s">
        <v>44</v>
      </c>
      <c r="C10" s="39">
        <f>SUM(C11:C16)</f>
        <v>5437455.5299999993</v>
      </c>
    </row>
    <row r="11" spans="1:5" ht="31.2" x14ac:dyDescent="0.25">
      <c r="A11" s="15" t="s">
        <v>45</v>
      </c>
      <c r="B11" s="15" t="s">
        <v>46</v>
      </c>
      <c r="C11" s="40">
        <v>872340</v>
      </c>
    </row>
    <row r="12" spans="1:5" ht="46.8" x14ac:dyDescent="0.25">
      <c r="A12" s="15" t="s">
        <v>224</v>
      </c>
      <c r="B12" s="43" t="s">
        <v>217</v>
      </c>
      <c r="C12" s="40">
        <v>66000</v>
      </c>
    </row>
    <row r="13" spans="1:5" ht="46.8" x14ac:dyDescent="0.25">
      <c r="A13" s="15" t="s">
        <v>47</v>
      </c>
      <c r="B13" s="15" t="s">
        <v>48</v>
      </c>
      <c r="C13" s="40">
        <f>3334435.53-3000</f>
        <v>3331435.53</v>
      </c>
    </row>
    <row r="14" spans="1:5" ht="31.2" x14ac:dyDescent="0.25">
      <c r="A14" s="15" t="s">
        <v>49</v>
      </c>
      <c r="B14" s="15" t="s">
        <v>50</v>
      </c>
      <c r="C14" s="40">
        <v>127680</v>
      </c>
    </row>
    <row r="15" spans="1:5" ht="15.6" x14ac:dyDescent="0.25">
      <c r="A15" s="15" t="s">
        <v>51</v>
      </c>
      <c r="B15" s="15" t="s">
        <v>52</v>
      </c>
      <c r="C15" s="40">
        <v>20000</v>
      </c>
    </row>
    <row r="16" spans="1:5" ht="15.6" x14ac:dyDescent="0.25">
      <c r="A16" s="15" t="s">
        <v>53</v>
      </c>
      <c r="B16" s="15" t="s">
        <v>54</v>
      </c>
      <c r="C16" s="40">
        <v>1020000</v>
      </c>
    </row>
    <row r="17" spans="1:3" ht="17.399999999999999" customHeight="1" x14ac:dyDescent="0.25">
      <c r="A17" s="38" t="s">
        <v>55</v>
      </c>
      <c r="B17" s="38" t="s">
        <v>56</v>
      </c>
      <c r="C17" s="39">
        <f>C18</f>
        <v>238636</v>
      </c>
    </row>
    <row r="18" spans="1:3" ht="15.6" x14ac:dyDescent="0.25">
      <c r="A18" s="15" t="s">
        <v>57</v>
      </c>
      <c r="B18" s="15" t="s">
        <v>58</v>
      </c>
      <c r="C18" s="40">
        <v>238636</v>
      </c>
    </row>
    <row r="19" spans="1:3" ht="24" customHeight="1" x14ac:dyDescent="0.25">
      <c r="A19" s="38" t="s">
        <v>59</v>
      </c>
      <c r="B19" s="38" t="s">
        <v>60</v>
      </c>
      <c r="C19" s="39">
        <f>C20</f>
        <v>210000</v>
      </c>
    </row>
    <row r="20" spans="1:3" ht="31.2" x14ac:dyDescent="0.25">
      <c r="A20" s="15" t="s">
        <v>399</v>
      </c>
      <c r="B20" s="41" t="s">
        <v>400</v>
      </c>
      <c r="C20" s="40">
        <v>210000</v>
      </c>
    </row>
    <row r="21" spans="1:3" ht="15.6" x14ac:dyDescent="0.25">
      <c r="A21" s="38" t="s">
        <v>61</v>
      </c>
      <c r="B21" s="42" t="s">
        <v>62</v>
      </c>
      <c r="C21" s="39">
        <f>C22</f>
        <v>1193000</v>
      </c>
    </row>
    <row r="22" spans="1:3" ht="15.6" x14ac:dyDescent="0.25">
      <c r="A22" s="15" t="s">
        <v>63</v>
      </c>
      <c r="B22" s="41" t="s">
        <v>64</v>
      </c>
      <c r="C22" s="40">
        <f>893000+300000</f>
        <v>1193000</v>
      </c>
    </row>
    <row r="23" spans="1:3" ht="15.6" x14ac:dyDescent="0.25">
      <c r="A23" s="38" t="s">
        <v>65</v>
      </c>
      <c r="B23" s="38" t="s">
        <v>66</v>
      </c>
      <c r="C23" s="39">
        <f>C24+C25+C26+C27</f>
        <v>4714077.47</v>
      </c>
    </row>
    <row r="24" spans="1:3" ht="15.6" x14ac:dyDescent="0.25">
      <c r="A24" s="15" t="s">
        <v>67</v>
      </c>
      <c r="B24" s="15" t="s">
        <v>68</v>
      </c>
      <c r="C24" s="40">
        <v>411000</v>
      </c>
    </row>
    <row r="25" spans="1:3" ht="15.6" x14ac:dyDescent="0.25">
      <c r="A25" s="15" t="s">
        <v>69</v>
      </c>
      <c r="B25" s="15" t="s">
        <v>70</v>
      </c>
      <c r="C25" s="40">
        <v>6000</v>
      </c>
    </row>
    <row r="26" spans="1:3" ht="15.6" x14ac:dyDescent="0.25">
      <c r="A26" s="15" t="s">
        <v>71</v>
      </c>
      <c r="B26" s="15" t="s">
        <v>72</v>
      </c>
      <c r="C26" s="40">
        <f>3307000+494533</f>
        <v>3801533</v>
      </c>
    </row>
    <row r="27" spans="1:3" ht="15.6" x14ac:dyDescent="0.25">
      <c r="A27" s="15" t="s">
        <v>73</v>
      </c>
      <c r="B27" s="15" t="s">
        <v>74</v>
      </c>
      <c r="C27" s="40">
        <v>495544.47</v>
      </c>
    </row>
    <row r="28" spans="1:3" ht="15.6" x14ac:dyDescent="0.25">
      <c r="A28" s="38" t="s">
        <v>75</v>
      </c>
      <c r="B28" s="38" t="s">
        <v>76</v>
      </c>
      <c r="C28" s="39">
        <f>C30+C29</f>
        <v>140000</v>
      </c>
    </row>
    <row r="29" spans="1:3" ht="31.2" x14ac:dyDescent="0.25">
      <c r="A29" s="15" t="s">
        <v>259</v>
      </c>
      <c r="B29" s="15" t="s">
        <v>260</v>
      </c>
      <c r="C29" s="40">
        <v>20000</v>
      </c>
    </row>
    <row r="30" spans="1:3" ht="15.6" x14ac:dyDescent="0.25">
      <c r="A30" s="15" t="s">
        <v>77</v>
      </c>
      <c r="B30" s="15" t="s">
        <v>78</v>
      </c>
      <c r="C30" s="40">
        <v>120000</v>
      </c>
    </row>
    <row r="31" spans="1:3" ht="15.6" x14ac:dyDescent="0.25">
      <c r="A31" s="38" t="s">
        <v>79</v>
      </c>
      <c r="B31" s="38" t="s">
        <v>80</v>
      </c>
      <c r="C31" s="39">
        <f>C32</f>
        <v>330000</v>
      </c>
    </row>
    <row r="32" spans="1:3" ht="15.6" x14ac:dyDescent="0.25">
      <c r="A32" s="15" t="s">
        <v>81</v>
      </c>
      <c r="B32" s="15" t="s">
        <v>82</v>
      </c>
      <c r="C32" s="40">
        <v>330000</v>
      </c>
    </row>
    <row r="33" spans="1:3" ht="15.6" x14ac:dyDescent="0.25">
      <c r="A33" s="38" t="s">
        <v>207</v>
      </c>
      <c r="B33" s="38" t="s">
        <v>208</v>
      </c>
      <c r="C33" s="39">
        <f>C35+C34</f>
        <v>318467</v>
      </c>
    </row>
    <row r="34" spans="1:3" ht="15.6" x14ac:dyDescent="0.25">
      <c r="A34" s="15" t="s">
        <v>251</v>
      </c>
      <c r="B34" s="15" t="s">
        <v>252</v>
      </c>
      <c r="C34" s="40">
        <v>66000</v>
      </c>
    </row>
    <row r="35" spans="1:3" ht="15.6" x14ac:dyDescent="0.25">
      <c r="A35" s="15" t="s">
        <v>209</v>
      </c>
      <c r="B35" s="15" t="s">
        <v>210</v>
      </c>
      <c r="C35" s="40">
        <v>252467</v>
      </c>
    </row>
    <row r="36" spans="1:3" ht="18" customHeight="1" x14ac:dyDescent="0.25">
      <c r="A36" s="38" t="s">
        <v>83</v>
      </c>
      <c r="B36" s="38" t="s">
        <v>84</v>
      </c>
      <c r="C36" s="39">
        <f>C37</f>
        <v>100000</v>
      </c>
    </row>
    <row r="37" spans="1:3" ht="15.6" x14ac:dyDescent="0.25">
      <c r="A37" s="15" t="s">
        <v>85</v>
      </c>
      <c r="B37" s="15" t="s">
        <v>86</v>
      </c>
      <c r="C37" s="40">
        <v>100000</v>
      </c>
    </row>
    <row r="38" spans="1:3" ht="15.6" x14ac:dyDescent="0.25">
      <c r="A38" s="188" t="s">
        <v>87</v>
      </c>
      <c r="B38" s="188"/>
      <c r="C38" s="39">
        <f>C10+C17+C19+C21+C23+C28+C31+C36+C33</f>
        <v>12681636</v>
      </c>
    </row>
    <row r="39" spans="1:3" ht="13.8" x14ac:dyDescent="0.25">
      <c r="A39" s="2"/>
    </row>
    <row r="40" spans="1:3" ht="13.8" x14ac:dyDescent="0.25">
      <c r="A40" s="2"/>
    </row>
  </sheetData>
  <sheetProtection selectLockedCells="1" selectUnlockedCells="1"/>
  <mergeCells count="3">
    <mergeCell ref="A38:B38"/>
    <mergeCell ref="A7:C7"/>
    <mergeCell ref="A4:C4"/>
  </mergeCells>
  <pageMargins left="0.74803149606299213" right="0.27559055118110237" top="0.39370078740157483" bottom="0.47244094488188981" header="0.51181102362204722" footer="0.51181102362204722"/>
  <pageSetup paperSize="9" firstPageNumber="0" orientation="portrait"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43"/>
  <sheetViews>
    <sheetView view="pageBreakPreview" zoomScale="80" zoomScaleNormal="75" zoomScaleSheetLayoutView="80" workbookViewId="0">
      <selection activeCell="F54" sqref="F54"/>
    </sheetView>
  </sheetViews>
  <sheetFormatPr defaultColWidth="8.6640625" defaultRowHeight="15.6" x14ac:dyDescent="0.3"/>
  <cols>
    <col min="1" max="1" width="46.109375" style="8" customWidth="1"/>
    <col min="2" max="2" width="6.6640625" style="8" customWidth="1"/>
    <col min="3" max="3" width="6.109375" style="8" customWidth="1"/>
    <col min="4" max="4" width="14.109375" style="8" customWidth="1"/>
    <col min="5" max="5" width="7.33203125" style="8" customWidth="1"/>
    <col min="6" max="6" width="14.88671875" style="8" customWidth="1"/>
    <col min="7" max="7" width="12.88671875" style="8" customWidth="1"/>
    <col min="8" max="8" width="8.6640625" style="8"/>
    <col min="9" max="9" width="12.88671875" style="8" customWidth="1"/>
    <col min="10" max="16384" width="8.6640625" style="8"/>
  </cols>
  <sheetData>
    <row r="1" spans="1:7" customFormat="1" ht="15.6" customHeight="1" x14ac:dyDescent="0.3">
      <c r="A1" s="179" t="s">
        <v>244</v>
      </c>
      <c r="B1" s="179"/>
      <c r="C1" s="179"/>
      <c r="D1" s="179"/>
      <c r="E1" s="179"/>
      <c r="F1" s="179"/>
    </row>
    <row r="2" spans="1:7" customFormat="1" ht="15.6" customHeight="1" x14ac:dyDescent="0.3">
      <c r="A2" s="177"/>
      <c r="B2" s="140"/>
      <c r="C2" s="179" t="s">
        <v>205</v>
      </c>
      <c r="D2" s="179"/>
      <c r="E2" s="179"/>
      <c r="F2" s="179"/>
    </row>
    <row r="3" spans="1:7" customFormat="1" ht="15.6" customHeight="1" x14ac:dyDescent="0.3">
      <c r="A3" s="177"/>
      <c r="B3" s="179" t="s">
        <v>0</v>
      </c>
      <c r="C3" s="179"/>
      <c r="D3" s="179"/>
      <c r="E3" s="179"/>
      <c r="F3" s="179"/>
    </row>
    <row r="4" spans="1:7" customFormat="1" ht="15.6" customHeight="1" x14ac:dyDescent="0.3">
      <c r="A4" s="179"/>
      <c r="B4" s="179"/>
      <c r="C4" s="179"/>
      <c r="D4" s="179" t="s">
        <v>401</v>
      </c>
      <c r="E4" s="179"/>
      <c r="F4" s="179"/>
    </row>
    <row r="5" spans="1:7" ht="15" customHeight="1" x14ac:dyDescent="0.3">
      <c r="A5" s="179"/>
      <c r="B5" s="179"/>
      <c r="C5" s="179"/>
      <c r="D5" s="179"/>
      <c r="E5" s="179"/>
      <c r="F5" s="179"/>
    </row>
    <row r="6" spans="1:7" ht="18.600000000000001" customHeight="1" x14ac:dyDescent="0.3">
      <c r="A6" s="179"/>
      <c r="B6" s="179"/>
      <c r="C6" s="179"/>
      <c r="D6" s="179"/>
      <c r="E6" s="179"/>
      <c r="F6" s="179"/>
    </row>
    <row r="7" spans="1:7" ht="63" customHeight="1" x14ac:dyDescent="0.3">
      <c r="A7" s="190" t="s">
        <v>388</v>
      </c>
      <c r="B7" s="190"/>
      <c r="C7" s="190"/>
      <c r="D7" s="190"/>
      <c r="E7" s="190"/>
      <c r="F7" s="190"/>
      <c r="G7" s="9"/>
    </row>
    <row r="8" spans="1:7" x14ac:dyDescent="0.3">
      <c r="A8" s="10"/>
      <c r="F8" s="66" t="s">
        <v>5</v>
      </c>
    </row>
    <row r="9" spans="1:7" ht="28.8" customHeight="1" x14ac:dyDescent="0.3">
      <c r="A9" s="65" t="s">
        <v>1</v>
      </c>
      <c r="B9" s="37" t="s">
        <v>88</v>
      </c>
      <c r="C9" s="37" t="s">
        <v>89</v>
      </c>
      <c r="D9" s="37" t="s">
        <v>90</v>
      </c>
      <c r="E9" s="68" t="s">
        <v>91</v>
      </c>
      <c r="F9" s="69" t="s">
        <v>377</v>
      </c>
    </row>
    <row r="10" spans="1:7" x14ac:dyDescent="0.3">
      <c r="A10" s="19">
        <v>1</v>
      </c>
      <c r="B10" s="19">
        <v>2</v>
      </c>
      <c r="C10" s="19">
        <v>3</v>
      </c>
      <c r="D10" s="19">
        <v>4</v>
      </c>
      <c r="E10" s="19">
        <v>5</v>
      </c>
      <c r="F10" s="19">
        <v>6</v>
      </c>
    </row>
    <row r="11" spans="1:7" x14ac:dyDescent="0.3">
      <c r="A11" s="70" t="s">
        <v>44</v>
      </c>
      <c r="B11" s="71" t="s">
        <v>92</v>
      </c>
      <c r="C11" s="71"/>
      <c r="D11" s="71"/>
      <c r="E11" s="71"/>
      <c r="F11" s="72">
        <f>F14+F18+F21+F30+F35+F39</f>
        <v>5437455.5299999993</v>
      </c>
      <c r="G11" s="11"/>
    </row>
    <row r="12" spans="1:7" ht="31.2" x14ac:dyDescent="0.3">
      <c r="A12" s="70" t="s">
        <v>223</v>
      </c>
      <c r="B12" s="71"/>
      <c r="C12" s="71"/>
      <c r="D12" s="71" t="s">
        <v>222</v>
      </c>
      <c r="E12" s="71"/>
      <c r="F12" s="72">
        <f>F13+F36</f>
        <v>4417455.5299999993</v>
      </c>
      <c r="G12" s="11"/>
    </row>
    <row r="13" spans="1:7" ht="31.2" x14ac:dyDescent="0.3">
      <c r="A13" s="43" t="s">
        <v>219</v>
      </c>
      <c r="B13" s="73"/>
      <c r="C13" s="73"/>
      <c r="D13" s="73" t="s">
        <v>218</v>
      </c>
      <c r="E13" s="73"/>
      <c r="F13" s="74">
        <f>F15+F19+F22+F31+F33</f>
        <v>4397455.5299999993</v>
      </c>
      <c r="G13" s="11"/>
    </row>
    <row r="14" spans="1:7" ht="46.8" x14ac:dyDescent="0.3">
      <c r="A14" s="70" t="s">
        <v>93</v>
      </c>
      <c r="B14" s="71"/>
      <c r="C14" s="71" t="s">
        <v>94</v>
      </c>
      <c r="D14" s="71"/>
      <c r="E14" s="71"/>
      <c r="F14" s="72">
        <f>F15</f>
        <v>872340</v>
      </c>
    </row>
    <row r="15" spans="1:7" ht="31.2" x14ac:dyDescent="0.3">
      <c r="A15" s="43" t="s">
        <v>157</v>
      </c>
      <c r="B15" s="73"/>
      <c r="C15" s="73"/>
      <c r="D15" s="73" t="s">
        <v>156</v>
      </c>
      <c r="E15" s="75"/>
      <c r="F15" s="74">
        <f>F16+F17</f>
        <v>872340</v>
      </c>
    </row>
    <row r="16" spans="1:7" ht="31.2" x14ac:dyDescent="0.3">
      <c r="A16" s="43" t="s">
        <v>143</v>
      </c>
      <c r="B16" s="73"/>
      <c r="C16" s="73"/>
      <c r="D16" s="73"/>
      <c r="E16" s="73" t="s">
        <v>96</v>
      </c>
      <c r="F16" s="74">
        <v>670000</v>
      </c>
    </row>
    <row r="17" spans="1:6" ht="62.4" x14ac:dyDescent="0.3">
      <c r="A17" s="43" t="s">
        <v>144</v>
      </c>
      <c r="B17" s="73"/>
      <c r="C17" s="73"/>
      <c r="D17" s="73"/>
      <c r="E17" s="73" t="s">
        <v>142</v>
      </c>
      <c r="F17" s="74">
        <v>202340</v>
      </c>
    </row>
    <row r="18" spans="1:6" ht="78" x14ac:dyDescent="0.3">
      <c r="A18" s="70" t="s">
        <v>217</v>
      </c>
      <c r="B18" s="73"/>
      <c r="C18" s="71" t="s">
        <v>97</v>
      </c>
      <c r="D18" s="73"/>
      <c r="E18" s="73"/>
      <c r="F18" s="72">
        <f>F19</f>
        <v>66000</v>
      </c>
    </row>
    <row r="19" spans="1:6" ht="46.8" x14ac:dyDescent="0.3">
      <c r="A19" s="43" t="s">
        <v>231</v>
      </c>
      <c r="B19" s="73"/>
      <c r="C19" s="73"/>
      <c r="D19" s="73" t="s">
        <v>232</v>
      </c>
      <c r="E19" s="73"/>
      <c r="F19" s="74">
        <f>F20</f>
        <v>66000</v>
      </c>
    </row>
    <row r="20" spans="1:6" ht="78" x14ac:dyDescent="0.3">
      <c r="A20" s="43" t="s">
        <v>233</v>
      </c>
      <c r="B20" s="73"/>
      <c r="C20" s="73"/>
      <c r="D20" s="73"/>
      <c r="E20" s="73" t="s">
        <v>230</v>
      </c>
      <c r="F20" s="74">
        <v>66000</v>
      </c>
    </row>
    <row r="21" spans="1:6" ht="62.4" x14ac:dyDescent="0.3">
      <c r="A21" s="70" t="s">
        <v>98</v>
      </c>
      <c r="B21" s="71"/>
      <c r="C21" s="71" t="s">
        <v>99</v>
      </c>
      <c r="D21" s="71"/>
      <c r="E21" s="71"/>
      <c r="F21" s="72">
        <f>F22</f>
        <v>3331435.53</v>
      </c>
    </row>
    <row r="22" spans="1:6" ht="31.2" x14ac:dyDescent="0.3">
      <c r="A22" s="43" t="s">
        <v>158</v>
      </c>
      <c r="B22" s="71"/>
      <c r="C22" s="73"/>
      <c r="D22" s="73" t="s">
        <v>159</v>
      </c>
      <c r="E22" s="75"/>
      <c r="F22" s="74">
        <f>F23+F24+F25+F26+F27+F28+F29</f>
        <v>3331435.53</v>
      </c>
    </row>
    <row r="23" spans="1:6" ht="46.8" x14ac:dyDescent="0.3">
      <c r="A23" s="43" t="s">
        <v>95</v>
      </c>
      <c r="B23" s="73"/>
      <c r="C23" s="73"/>
      <c r="D23" s="76"/>
      <c r="E23" s="73">
        <v>121</v>
      </c>
      <c r="F23" s="74">
        <v>2450000</v>
      </c>
    </row>
    <row r="24" spans="1:6" ht="46.8" x14ac:dyDescent="0.3">
      <c r="A24" s="43" t="s">
        <v>152</v>
      </c>
      <c r="B24" s="73"/>
      <c r="C24" s="73"/>
      <c r="D24" s="76"/>
      <c r="E24" s="73" t="s">
        <v>153</v>
      </c>
      <c r="F24" s="74">
        <v>5000</v>
      </c>
    </row>
    <row r="25" spans="1:6" ht="62.4" x14ac:dyDescent="0.3">
      <c r="A25" s="43" t="s">
        <v>144</v>
      </c>
      <c r="B25" s="73"/>
      <c r="C25" s="73"/>
      <c r="D25" s="76"/>
      <c r="E25" s="73" t="s">
        <v>142</v>
      </c>
      <c r="F25" s="74">
        <v>740000</v>
      </c>
    </row>
    <row r="26" spans="1:6" x14ac:dyDescent="0.3">
      <c r="A26" s="43" t="s">
        <v>213</v>
      </c>
      <c r="B26" s="73"/>
      <c r="C26" s="73"/>
      <c r="D26" s="76"/>
      <c r="E26" s="73">
        <v>244</v>
      </c>
      <c r="F26" s="74">
        <f>116435.53-3000+6000</f>
        <v>119435.53</v>
      </c>
    </row>
    <row r="27" spans="1:6" ht="31.2" x14ac:dyDescent="0.3">
      <c r="A27" s="43" t="s">
        <v>101</v>
      </c>
      <c r="B27" s="73"/>
      <c r="C27" s="73"/>
      <c r="D27" s="76"/>
      <c r="E27" s="73">
        <v>851</v>
      </c>
      <c r="F27" s="74">
        <v>5000</v>
      </c>
    </row>
    <row r="28" spans="1:6" ht="31.2" x14ac:dyDescent="0.3">
      <c r="A28" s="43" t="s">
        <v>102</v>
      </c>
      <c r="B28" s="73"/>
      <c r="C28" s="73"/>
      <c r="D28" s="76"/>
      <c r="E28" s="77">
        <v>852</v>
      </c>
      <c r="F28" s="78">
        <v>10000</v>
      </c>
    </row>
    <row r="29" spans="1:6" x14ac:dyDescent="0.3">
      <c r="A29" s="43" t="s">
        <v>146</v>
      </c>
      <c r="B29" s="73"/>
      <c r="C29" s="73"/>
      <c r="D29" s="80"/>
      <c r="E29" s="81" t="s">
        <v>145</v>
      </c>
      <c r="F29" s="79">
        <v>2000</v>
      </c>
    </row>
    <row r="30" spans="1:6" ht="46.8" x14ac:dyDescent="0.3">
      <c r="A30" s="70" t="s">
        <v>50</v>
      </c>
      <c r="B30" s="71"/>
      <c r="C30" s="71" t="s">
        <v>104</v>
      </c>
      <c r="D30" s="71"/>
      <c r="E30" s="82"/>
      <c r="F30" s="83">
        <f>F31+F33</f>
        <v>127680</v>
      </c>
    </row>
    <row r="31" spans="1:6" ht="46.8" x14ac:dyDescent="0.3">
      <c r="A31" s="43" t="s">
        <v>160</v>
      </c>
      <c r="B31" s="73"/>
      <c r="C31" s="73"/>
      <c r="D31" s="73" t="s">
        <v>147</v>
      </c>
      <c r="E31" s="75"/>
      <c r="F31" s="74">
        <f>F32</f>
        <v>87680</v>
      </c>
    </row>
    <row r="32" spans="1:6" x14ac:dyDescent="0.3">
      <c r="A32" s="43" t="s">
        <v>103</v>
      </c>
      <c r="B32" s="71"/>
      <c r="C32" s="71"/>
      <c r="D32" s="73"/>
      <c r="E32" s="73" t="s">
        <v>105</v>
      </c>
      <c r="F32" s="74">
        <v>87680</v>
      </c>
    </row>
    <row r="33" spans="1:6" ht="62.4" x14ac:dyDescent="0.3">
      <c r="A33" s="43" t="s">
        <v>161</v>
      </c>
      <c r="B33" s="71"/>
      <c r="C33" s="71"/>
      <c r="D33" s="73" t="s">
        <v>148</v>
      </c>
      <c r="E33" s="75"/>
      <c r="F33" s="74">
        <f>F34</f>
        <v>40000</v>
      </c>
    </row>
    <row r="34" spans="1:6" x14ac:dyDescent="0.3">
      <c r="A34" s="43" t="s">
        <v>103</v>
      </c>
      <c r="B34" s="71"/>
      <c r="C34" s="71"/>
      <c r="D34" s="73"/>
      <c r="E34" s="73" t="s">
        <v>105</v>
      </c>
      <c r="F34" s="74">
        <v>40000</v>
      </c>
    </row>
    <row r="35" spans="1:6" x14ac:dyDescent="0.3">
      <c r="A35" s="70" t="s">
        <v>52</v>
      </c>
      <c r="B35" s="71"/>
      <c r="C35" s="71" t="s">
        <v>106</v>
      </c>
      <c r="D35" s="73"/>
      <c r="E35" s="73"/>
      <c r="F35" s="72">
        <f>F37</f>
        <v>20000</v>
      </c>
    </row>
    <row r="36" spans="1:6" ht="78" x14ac:dyDescent="0.3">
      <c r="A36" s="70" t="s">
        <v>221</v>
      </c>
      <c r="B36" s="71"/>
      <c r="C36" s="71"/>
      <c r="D36" s="84" t="s">
        <v>220</v>
      </c>
      <c r="E36" s="73"/>
      <c r="F36" s="72">
        <f>F37</f>
        <v>20000</v>
      </c>
    </row>
    <row r="37" spans="1:6" x14ac:dyDescent="0.3">
      <c r="A37" s="43" t="s">
        <v>162</v>
      </c>
      <c r="B37" s="71"/>
      <c r="C37" s="71"/>
      <c r="D37" s="73" t="s">
        <v>149</v>
      </c>
      <c r="E37" s="73"/>
      <c r="F37" s="74">
        <f>F38</f>
        <v>20000</v>
      </c>
    </row>
    <row r="38" spans="1:6" x14ac:dyDescent="0.3">
      <c r="A38" s="43" t="s">
        <v>107</v>
      </c>
      <c r="B38" s="71"/>
      <c r="C38" s="71"/>
      <c r="D38" s="73"/>
      <c r="E38" s="73" t="s">
        <v>108</v>
      </c>
      <c r="F38" s="74">
        <v>20000</v>
      </c>
    </row>
    <row r="39" spans="1:6" x14ac:dyDescent="0.3">
      <c r="A39" s="70" t="s">
        <v>109</v>
      </c>
      <c r="B39" s="73"/>
      <c r="C39" s="71">
        <v>13</v>
      </c>
      <c r="D39" s="73"/>
      <c r="E39" s="71"/>
      <c r="F39" s="72">
        <f>F40+F46</f>
        <v>1020000</v>
      </c>
    </row>
    <row r="40" spans="1:6" ht="46.8" x14ac:dyDescent="0.3">
      <c r="A40" s="85" t="s">
        <v>203</v>
      </c>
      <c r="B40" s="77"/>
      <c r="C40" s="84"/>
      <c r="D40" s="84" t="s">
        <v>163</v>
      </c>
      <c r="E40" s="84"/>
      <c r="F40" s="86">
        <f>F41</f>
        <v>750000</v>
      </c>
    </row>
    <row r="41" spans="1:6" ht="31.2" x14ac:dyDescent="0.3">
      <c r="A41" s="87" t="s">
        <v>272</v>
      </c>
      <c r="B41" s="88"/>
      <c r="C41" s="84"/>
      <c r="D41" s="77" t="s">
        <v>164</v>
      </c>
      <c r="E41" s="84"/>
      <c r="F41" s="86">
        <f>F42</f>
        <v>750000</v>
      </c>
    </row>
    <row r="42" spans="1:6" x14ac:dyDescent="0.3">
      <c r="A42" s="87" t="s">
        <v>206</v>
      </c>
      <c r="B42" s="88"/>
      <c r="C42" s="84"/>
      <c r="D42" s="77" t="s">
        <v>165</v>
      </c>
      <c r="E42" s="84"/>
      <c r="F42" s="86">
        <f>F43+F44+F45</f>
        <v>750000</v>
      </c>
    </row>
    <row r="43" spans="1:6" ht="46.8" x14ac:dyDescent="0.3">
      <c r="A43" s="87" t="s">
        <v>234</v>
      </c>
      <c r="B43" s="88"/>
      <c r="C43" s="84"/>
      <c r="D43" s="77"/>
      <c r="E43" s="77" t="s">
        <v>235</v>
      </c>
      <c r="F43" s="78">
        <v>364807</v>
      </c>
    </row>
    <row r="44" spans="1:6" x14ac:dyDescent="0.3">
      <c r="A44" s="43" t="s">
        <v>214</v>
      </c>
      <c r="B44" s="73"/>
      <c r="C44" s="73"/>
      <c r="D44" s="73"/>
      <c r="E44" s="73" t="s">
        <v>110</v>
      </c>
      <c r="F44" s="74">
        <v>365145</v>
      </c>
    </row>
    <row r="45" spans="1:6" x14ac:dyDescent="0.3">
      <c r="A45" s="89" t="s">
        <v>146</v>
      </c>
      <c r="B45" s="77"/>
      <c r="C45" s="77"/>
      <c r="D45" s="77"/>
      <c r="E45" s="77" t="s">
        <v>145</v>
      </c>
      <c r="F45" s="78">
        <v>20048</v>
      </c>
    </row>
    <row r="46" spans="1:6" ht="62.4" x14ac:dyDescent="0.3">
      <c r="A46" s="85" t="s">
        <v>180</v>
      </c>
      <c r="B46" s="73"/>
      <c r="C46" s="73"/>
      <c r="D46" s="84" t="s">
        <v>176</v>
      </c>
      <c r="E46" s="73"/>
      <c r="F46" s="72">
        <f>F47</f>
        <v>270000</v>
      </c>
    </row>
    <row r="47" spans="1:6" ht="46.8" x14ac:dyDescent="0.3">
      <c r="A47" s="87" t="s">
        <v>273</v>
      </c>
      <c r="B47" s="73"/>
      <c r="C47" s="73"/>
      <c r="D47" s="73" t="s">
        <v>177</v>
      </c>
      <c r="E47" s="73"/>
      <c r="F47" s="74">
        <f>F48</f>
        <v>270000</v>
      </c>
    </row>
    <row r="48" spans="1:6" ht="46.8" x14ac:dyDescent="0.3">
      <c r="A48" s="87" t="s">
        <v>178</v>
      </c>
      <c r="B48" s="90"/>
      <c r="C48" s="73"/>
      <c r="D48" s="73" t="s">
        <v>179</v>
      </c>
      <c r="E48" s="73"/>
      <c r="F48" s="74">
        <f>F49</f>
        <v>270000</v>
      </c>
    </row>
    <row r="49" spans="1:6" ht="16.2" customHeight="1" x14ac:dyDescent="0.3">
      <c r="A49" s="43" t="s">
        <v>213</v>
      </c>
      <c r="B49" s="90"/>
      <c r="C49" s="73"/>
      <c r="D49" s="73"/>
      <c r="E49" s="73" t="s">
        <v>110</v>
      </c>
      <c r="F49" s="74">
        <v>270000</v>
      </c>
    </row>
    <row r="50" spans="1:6" ht="18" customHeight="1" x14ac:dyDescent="0.3">
      <c r="A50" s="70" t="s">
        <v>56</v>
      </c>
      <c r="B50" s="71" t="s">
        <v>94</v>
      </c>
      <c r="C50" s="73"/>
      <c r="D50" s="73"/>
      <c r="E50" s="71"/>
      <c r="F50" s="72">
        <f>F51</f>
        <v>238636</v>
      </c>
    </row>
    <row r="51" spans="1:6" ht="30.6" customHeight="1" x14ac:dyDescent="0.3">
      <c r="A51" s="70" t="s">
        <v>58</v>
      </c>
      <c r="B51" s="73"/>
      <c r="C51" s="71" t="s">
        <v>97</v>
      </c>
      <c r="D51" s="71"/>
      <c r="E51" s="71"/>
      <c r="F51" s="72">
        <f>F55+F56</f>
        <v>238636</v>
      </c>
    </row>
    <row r="52" spans="1:6" ht="31.2" x14ac:dyDescent="0.3">
      <c r="A52" s="70" t="s">
        <v>223</v>
      </c>
      <c r="B52" s="73"/>
      <c r="C52" s="71"/>
      <c r="D52" s="71" t="s">
        <v>222</v>
      </c>
      <c r="E52" s="71"/>
      <c r="F52" s="72">
        <f>F53</f>
        <v>238636</v>
      </c>
    </row>
    <row r="53" spans="1:6" ht="31.2" x14ac:dyDescent="0.3">
      <c r="A53" s="43" t="s">
        <v>219</v>
      </c>
      <c r="B53" s="73"/>
      <c r="C53" s="73"/>
      <c r="D53" s="73" t="s">
        <v>218</v>
      </c>
      <c r="E53" s="71"/>
      <c r="F53" s="74">
        <f>F54</f>
        <v>238636</v>
      </c>
    </row>
    <row r="54" spans="1:6" ht="46.8" x14ac:dyDescent="0.3">
      <c r="A54" s="43" t="s">
        <v>111</v>
      </c>
      <c r="B54" s="73"/>
      <c r="C54" s="73"/>
      <c r="D54" s="73" t="s">
        <v>150</v>
      </c>
      <c r="E54" s="73"/>
      <c r="F54" s="74">
        <f>F55+F56</f>
        <v>238636</v>
      </c>
    </row>
    <row r="55" spans="1:6" ht="57.6" customHeight="1" x14ac:dyDescent="0.3">
      <c r="A55" s="43" t="s">
        <v>95</v>
      </c>
      <c r="B55" s="73"/>
      <c r="C55" s="73"/>
      <c r="D55" s="73"/>
      <c r="E55" s="73" t="s">
        <v>96</v>
      </c>
      <c r="F55" s="74">
        <v>183284.18</v>
      </c>
    </row>
    <row r="56" spans="1:6" ht="70.8" customHeight="1" x14ac:dyDescent="0.3">
      <c r="A56" s="43" t="s">
        <v>144</v>
      </c>
      <c r="B56" s="73"/>
      <c r="C56" s="73"/>
      <c r="D56" s="73"/>
      <c r="E56" s="73" t="s">
        <v>142</v>
      </c>
      <c r="F56" s="74">
        <v>55351.82</v>
      </c>
    </row>
    <row r="57" spans="1:6" ht="31.2" x14ac:dyDescent="0.3">
      <c r="A57" s="70" t="s">
        <v>60</v>
      </c>
      <c r="B57" s="71" t="s">
        <v>97</v>
      </c>
      <c r="C57" s="71"/>
      <c r="D57" s="71"/>
      <c r="E57" s="71"/>
      <c r="F57" s="72">
        <f>F58</f>
        <v>210000</v>
      </c>
    </row>
    <row r="58" spans="1:6" ht="62.4" x14ac:dyDescent="0.3">
      <c r="A58" s="70" t="s">
        <v>400</v>
      </c>
      <c r="B58" s="73"/>
      <c r="C58" s="71" t="s">
        <v>211</v>
      </c>
      <c r="D58" s="71"/>
      <c r="E58" s="71"/>
      <c r="F58" s="72">
        <f>F59</f>
        <v>210000</v>
      </c>
    </row>
    <row r="59" spans="1:6" ht="109.2" x14ac:dyDescent="0.3">
      <c r="A59" s="85" t="s">
        <v>204</v>
      </c>
      <c r="B59" s="77"/>
      <c r="C59" s="84"/>
      <c r="D59" s="84" t="s">
        <v>166</v>
      </c>
      <c r="E59" s="84"/>
      <c r="F59" s="86">
        <f>F60</f>
        <v>210000</v>
      </c>
    </row>
    <row r="60" spans="1:6" ht="78" x14ac:dyDescent="0.3">
      <c r="A60" s="89" t="s">
        <v>297</v>
      </c>
      <c r="B60" s="77"/>
      <c r="C60" s="84"/>
      <c r="D60" s="77" t="s">
        <v>168</v>
      </c>
      <c r="E60" s="84"/>
      <c r="F60" s="78">
        <f>F61+F63</f>
        <v>210000</v>
      </c>
    </row>
    <row r="61" spans="1:6" x14ac:dyDescent="0.3">
      <c r="A61" s="89" t="s">
        <v>113</v>
      </c>
      <c r="B61" s="77"/>
      <c r="C61" s="84"/>
      <c r="D61" s="77" t="s">
        <v>167</v>
      </c>
      <c r="E61" s="84"/>
      <c r="F61" s="78">
        <f>F62</f>
        <v>150000</v>
      </c>
    </row>
    <row r="62" spans="1:6" x14ac:dyDescent="0.3">
      <c r="A62" s="43" t="s">
        <v>214</v>
      </c>
      <c r="B62" s="73"/>
      <c r="C62" s="71"/>
      <c r="D62" s="71"/>
      <c r="E62" s="73" t="s">
        <v>110</v>
      </c>
      <c r="F62" s="74">
        <v>150000</v>
      </c>
    </row>
    <row r="63" spans="1:6" ht="31.2" x14ac:dyDescent="0.3">
      <c r="A63" s="89" t="s">
        <v>239</v>
      </c>
      <c r="B63" s="91"/>
      <c r="C63" s="91"/>
      <c r="D63" s="77" t="s">
        <v>169</v>
      </c>
      <c r="E63" s="77"/>
      <c r="F63" s="78">
        <f>F64</f>
        <v>60000</v>
      </c>
    </row>
    <row r="64" spans="1:6" x14ac:dyDescent="0.3">
      <c r="A64" s="43" t="s">
        <v>213</v>
      </c>
      <c r="B64" s="92"/>
      <c r="C64" s="92"/>
      <c r="D64" s="73"/>
      <c r="E64" s="73" t="s">
        <v>110</v>
      </c>
      <c r="F64" s="74">
        <v>60000</v>
      </c>
    </row>
    <row r="65" spans="1:6" x14ac:dyDescent="0.3">
      <c r="A65" s="70" t="s">
        <v>114</v>
      </c>
      <c r="B65" s="71" t="s">
        <v>99</v>
      </c>
      <c r="C65" s="71"/>
      <c r="D65" s="73"/>
      <c r="E65" s="71"/>
      <c r="F65" s="72">
        <f>F66</f>
        <v>1193000</v>
      </c>
    </row>
    <row r="66" spans="1:6" x14ac:dyDescent="0.3">
      <c r="A66" s="85" t="s">
        <v>64</v>
      </c>
      <c r="B66" s="84"/>
      <c r="C66" s="84" t="s">
        <v>112</v>
      </c>
      <c r="D66" s="77"/>
      <c r="E66" s="84"/>
      <c r="F66" s="86">
        <f>F67</f>
        <v>1193000</v>
      </c>
    </row>
    <row r="67" spans="1:6" ht="62.4" x14ac:dyDescent="0.3">
      <c r="A67" s="93" t="s">
        <v>170</v>
      </c>
      <c r="B67" s="94"/>
      <c r="C67" s="94"/>
      <c r="D67" s="94" t="s">
        <v>171</v>
      </c>
      <c r="E67" s="94"/>
      <c r="F67" s="95">
        <f>F68</f>
        <v>1193000</v>
      </c>
    </row>
    <row r="68" spans="1:6" ht="31.2" x14ac:dyDescent="0.3">
      <c r="A68" s="87" t="s">
        <v>274</v>
      </c>
      <c r="B68" s="96"/>
      <c r="C68" s="96"/>
      <c r="D68" s="81" t="s">
        <v>172</v>
      </c>
      <c r="E68" s="94"/>
      <c r="F68" s="97">
        <f>F69+F71</f>
        <v>1193000</v>
      </c>
    </row>
    <row r="69" spans="1:6" ht="31.2" x14ac:dyDescent="0.3">
      <c r="A69" s="87" t="s">
        <v>173</v>
      </c>
      <c r="B69" s="96"/>
      <c r="C69" s="96"/>
      <c r="D69" s="81" t="s">
        <v>174</v>
      </c>
      <c r="E69" s="94"/>
      <c r="F69" s="97">
        <f>F70</f>
        <v>893000</v>
      </c>
    </row>
    <row r="70" spans="1:6" x14ac:dyDescent="0.3">
      <c r="A70" s="87" t="s">
        <v>213</v>
      </c>
      <c r="B70" s="94"/>
      <c r="C70" s="94"/>
      <c r="D70" s="63"/>
      <c r="E70" s="81" t="s">
        <v>110</v>
      </c>
      <c r="F70" s="98">
        <v>893000</v>
      </c>
    </row>
    <row r="71" spans="1:6" ht="46.8" x14ac:dyDescent="0.3">
      <c r="A71" s="99" t="s">
        <v>242</v>
      </c>
      <c r="B71" s="100"/>
      <c r="C71" s="101"/>
      <c r="D71" s="101" t="s">
        <v>243</v>
      </c>
      <c r="E71" s="100"/>
      <c r="F71" s="102">
        <f>F72</f>
        <v>300000</v>
      </c>
    </row>
    <row r="72" spans="1:6" ht="46.8" x14ac:dyDescent="0.3">
      <c r="A72" s="103" t="s">
        <v>100</v>
      </c>
      <c r="B72" s="104"/>
      <c r="C72" s="105"/>
      <c r="D72" s="105"/>
      <c r="E72" s="105" t="s">
        <v>110</v>
      </c>
      <c r="F72" s="106">
        <v>300000</v>
      </c>
    </row>
    <row r="73" spans="1:6" x14ac:dyDescent="0.3">
      <c r="A73" s="70" t="s">
        <v>66</v>
      </c>
      <c r="B73" s="84" t="s">
        <v>115</v>
      </c>
      <c r="C73" s="84"/>
      <c r="D73" s="71"/>
      <c r="E73" s="71"/>
      <c r="F73" s="72">
        <f>F74+F83+F88+F100</f>
        <v>4714077.47</v>
      </c>
    </row>
    <row r="74" spans="1:6" x14ac:dyDescent="0.3">
      <c r="A74" s="85" t="s">
        <v>68</v>
      </c>
      <c r="B74" s="84"/>
      <c r="C74" s="84" t="s">
        <v>92</v>
      </c>
      <c r="D74" s="84"/>
      <c r="E74" s="84"/>
      <c r="F74" s="86">
        <f>F78+F79</f>
        <v>411000</v>
      </c>
    </row>
    <row r="75" spans="1:6" ht="76.2" customHeight="1" x14ac:dyDescent="0.3">
      <c r="A75" s="93" t="s">
        <v>180</v>
      </c>
      <c r="B75" s="94"/>
      <c r="C75" s="94"/>
      <c r="D75" s="94" t="s">
        <v>176</v>
      </c>
      <c r="E75" s="81"/>
      <c r="F75" s="107">
        <f>F77+F87</f>
        <v>291000</v>
      </c>
    </row>
    <row r="76" spans="1:6" ht="46.8" x14ac:dyDescent="0.3">
      <c r="A76" s="108" t="s">
        <v>275</v>
      </c>
      <c r="B76" s="109"/>
      <c r="C76" s="109"/>
      <c r="D76" s="110" t="s">
        <v>177</v>
      </c>
      <c r="E76" s="111"/>
      <c r="F76" s="112">
        <f>F77</f>
        <v>285000</v>
      </c>
    </row>
    <row r="77" spans="1:6" ht="46.8" x14ac:dyDescent="0.3">
      <c r="A77" s="87" t="s">
        <v>178</v>
      </c>
      <c r="B77" s="94"/>
      <c r="C77" s="94"/>
      <c r="D77" s="113" t="s">
        <v>179</v>
      </c>
      <c r="E77" s="81"/>
      <c r="F77" s="79">
        <f>F78</f>
        <v>285000</v>
      </c>
    </row>
    <row r="78" spans="1:6" x14ac:dyDescent="0.3">
      <c r="A78" s="114" t="s">
        <v>213</v>
      </c>
      <c r="B78" s="94"/>
      <c r="C78" s="94"/>
      <c r="D78" s="113"/>
      <c r="E78" s="81" t="s">
        <v>110</v>
      </c>
      <c r="F78" s="79">
        <v>285000</v>
      </c>
    </row>
    <row r="79" spans="1:6" ht="62.4" x14ac:dyDescent="0.3">
      <c r="A79" s="93" t="s">
        <v>263</v>
      </c>
      <c r="B79" s="94"/>
      <c r="C79" s="94"/>
      <c r="D79" s="94" t="s">
        <v>175</v>
      </c>
      <c r="E79" s="81"/>
      <c r="F79" s="95">
        <f>F80</f>
        <v>126000</v>
      </c>
    </row>
    <row r="80" spans="1:6" ht="93.6" x14ac:dyDescent="0.3">
      <c r="A80" s="87" t="s">
        <v>294</v>
      </c>
      <c r="B80" s="94"/>
      <c r="C80" s="94"/>
      <c r="D80" s="113" t="s">
        <v>293</v>
      </c>
      <c r="E80" s="81"/>
      <c r="F80" s="79">
        <f>F81</f>
        <v>126000</v>
      </c>
    </row>
    <row r="81" spans="1:6" ht="156" x14ac:dyDescent="0.3">
      <c r="A81" s="87" t="s">
        <v>292</v>
      </c>
      <c r="B81" s="94"/>
      <c r="C81" s="94"/>
      <c r="D81" s="113" t="s">
        <v>291</v>
      </c>
      <c r="E81" s="81"/>
      <c r="F81" s="79">
        <f>F82</f>
        <v>126000</v>
      </c>
    </row>
    <row r="82" spans="1:6" ht="62.4" x14ac:dyDescent="0.3">
      <c r="A82" s="87" t="s">
        <v>288</v>
      </c>
      <c r="B82" s="94"/>
      <c r="C82" s="94"/>
      <c r="D82" s="113"/>
      <c r="E82" s="81" t="s">
        <v>287</v>
      </c>
      <c r="F82" s="79">
        <v>126000</v>
      </c>
    </row>
    <row r="83" spans="1:6" x14ac:dyDescent="0.3">
      <c r="A83" s="135" t="s">
        <v>70</v>
      </c>
      <c r="B83" s="118"/>
      <c r="C83" s="82" t="s">
        <v>94</v>
      </c>
      <c r="D83" s="118"/>
      <c r="E83" s="118"/>
      <c r="F83" s="83">
        <f>F84</f>
        <v>6000</v>
      </c>
    </row>
    <row r="84" spans="1:6" ht="62.4" x14ac:dyDescent="0.3">
      <c r="A84" s="93" t="s">
        <v>180</v>
      </c>
      <c r="B84" s="94"/>
      <c r="C84" s="94"/>
      <c r="D84" s="94" t="s">
        <v>176</v>
      </c>
      <c r="E84" s="118"/>
      <c r="F84" s="83">
        <f>F85</f>
        <v>6000</v>
      </c>
    </row>
    <row r="85" spans="1:6" ht="46.8" x14ac:dyDescent="0.3">
      <c r="A85" s="108" t="s">
        <v>275</v>
      </c>
      <c r="B85" s="109"/>
      <c r="C85" s="109"/>
      <c r="D85" s="110" t="s">
        <v>177</v>
      </c>
      <c r="E85" s="118"/>
      <c r="F85" s="83">
        <f>F86</f>
        <v>6000</v>
      </c>
    </row>
    <row r="86" spans="1:6" ht="46.8" x14ac:dyDescent="0.3">
      <c r="A86" s="87" t="s">
        <v>178</v>
      </c>
      <c r="B86" s="73"/>
      <c r="C86" s="71"/>
      <c r="D86" s="131" t="s">
        <v>179</v>
      </c>
      <c r="E86" s="73"/>
      <c r="F86" s="74">
        <f>F87</f>
        <v>6000</v>
      </c>
    </row>
    <row r="87" spans="1:6" x14ac:dyDescent="0.3">
      <c r="A87" s="114" t="s">
        <v>213</v>
      </c>
      <c r="B87" s="73"/>
      <c r="C87" s="71"/>
      <c r="D87" s="73"/>
      <c r="E87" s="73" t="s">
        <v>110</v>
      </c>
      <c r="F87" s="74">
        <v>6000</v>
      </c>
    </row>
    <row r="88" spans="1:6" x14ac:dyDescent="0.3">
      <c r="A88" s="70" t="s">
        <v>72</v>
      </c>
      <c r="B88" s="71"/>
      <c r="C88" s="71" t="s">
        <v>97</v>
      </c>
      <c r="D88" s="73"/>
      <c r="E88" s="71"/>
      <c r="F88" s="72">
        <f>F89</f>
        <v>3801533</v>
      </c>
    </row>
    <row r="89" spans="1:6" ht="62.4" x14ac:dyDescent="0.3">
      <c r="A89" s="85" t="s">
        <v>181</v>
      </c>
      <c r="B89" s="84"/>
      <c r="C89" s="84"/>
      <c r="D89" s="84" t="s">
        <v>182</v>
      </c>
      <c r="E89" s="84"/>
      <c r="F89" s="86">
        <f>F90</f>
        <v>3801533</v>
      </c>
    </row>
    <row r="90" spans="1:6" x14ac:dyDescent="0.3">
      <c r="A90" s="87" t="s">
        <v>276</v>
      </c>
      <c r="B90" s="94"/>
      <c r="C90" s="94"/>
      <c r="D90" s="113" t="s">
        <v>183</v>
      </c>
      <c r="E90" s="94"/>
      <c r="F90" s="79">
        <f>F91+F94+F96+F98</f>
        <v>3801533</v>
      </c>
    </row>
    <row r="91" spans="1:6" x14ac:dyDescent="0.3">
      <c r="A91" s="87" t="s">
        <v>116</v>
      </c>
      <c r="B91" s="94"/>
      <c r="C91" s="94"/>
      <c r="D91" s="113" t="s">
        <v>184</v>
      </c>
      <c r="E91" s="94"/>
      <c r="F91" s="79">
        <f>F92+F93</f>
        <v>820000</v>
      </c>
    </row>
    <row r="92" spans="1:6" x14ac:dyDescent="0.3">
      <c r="A92" s="87" t="s">
        <v>213</v>
      </c>
      <c r="B92" s="115"/>
      <c r="C92" s="113"/>
      <c r="D92" s="113"/>
      <c r="E92" s="81" t="s">
        <v>110</v>
      </c>
      <c r="F92" s="79">
        <v>819000</v>
      </c>
    </row>
    <row r="93" spans="1:6" x14ac:dyDescent="0.3">
      <c r="A93" s="43" t="s">
        <v>146</v>
      </c>
      <c r="B93" s="115"/>
      <c r="C93" s="113"/>
      <c r="D93" s="113"/>
      <c r="E93" s="81" t="s">
        <v>145</v>
      </c>
      <c r="F93" s="79">
        <v>1000</v>
      </c>
    </row>
    <row r="94" spans="1:6" x14ac:dyDescent="0.3">
      <c r="A94" s="87" t="s">
        <v>117</v>
      </c>
      <c r="B94" s="81"/>
      <c r="C94" s="81"/>
      <c r="D94" s="81" t="s">
        <v>185</v>
      </c>
      <c r="E94" s="81"/>
      <c r="F94" s="79">
        <f>F95</f>
        <v>237000</v>
      </c>
    </row>
    <row r="95" spans="1:6" x14ac:dyDescent="0.3">
      <c r="A95" s="114" t="s">
        <v>214</v>
      </c>
      <c r="B95" s="116"/>
      <c r="C95" s="117"/>
      <c r="D95" s="117"/>
      <c r="E95" s="118" t="s">
        <v>110</v>
      </c>
      <c r="F95" s="119">
        <v>237000</v>
      </c>
    </row>
    <row r="96" spans="1:6" x14ac:dyDescent="0.3">
      <c r="A96" s="114" t="s">
        <v>186</v>
      </c>
      <c r="B96" s="116"/>
      <c r="C96" s="117"/>
      <c r="D96" s="118" t="s">
        <v>187</v>
      </c>
      <c r="E96" s="118"/>
      <c r="F96" s="119">
        <f>F97</f>
        <v>2250000</v>
      </c>
    </row>
    <row r="97" spans="1:6" x14ac:dyDescent="0.3">
      <c r="A97" s="43" t="s">
        <v>213</v>
      </c>
      <c r="B97" s="120"/>
      <c r="C97" s="120"/>
      <c r="D97" s="120"/>
      <c r="E97" s="73" t="s">
        <v>110</v>
      </c>
      <c r="F97" s="74">
        <v>2250000</v>
      </c>
    </row>
    <row r="98" spans="1:6" ht="31.2" x14ac:dyDescent="0.3">
      <c r="A98" s="89" t="s">
        <v>295</v>
      </c>
      <c r="B98" s="121"/>
      <c r="C98" s="121"/>
      <c r="D98" s="121" t="s">
        <v>289</v>
      </c>
      <c r="E98" s="77"/>
      <c r="F98" s="78">
        <f>F99</f>
        <v>494533</v>
      </c>
    </row>
    <row r="99" spans="1:6" x14ac:dyDescent="0.3">
      <c r="A99" s="43" t="s">
        <v>213</v>
      </c>
      <c r="B99" s="121"/>
      <c r="C99" s="121"/>
      <c r="D99" s="121"/>
      <c r="E99" s="77" t="s">
        <v>110</v>
      </c>
      <c r="F99" s="78">
        <v>494533</v>
      </c>
    </row>
    <row r="100" spans="1:6" ht="31.2" x14ac:dyDescent="0.3">
      <c r="A100" s="85" t="s">
        <v>74</v>
      </c>
      <c r="B100" s="121"/>
      <c r="C100" s="84" t="s">
        <v>115</v>
      </c>
      <c r="D100" s="77"/>
      <c r="E100" s="84"/>
      <c r="F100" s="86">
        <f>F101+F105</f>
        <v>495544.47</v>
      </c>
    </row>
    <row r="101" spans="1:6" ht="31.2" x14ac:dyDescent="0.3">
      <c r="A101" s="70" t="s">
        <v>223</v>
      </c>
      <c r="B101" s="73"/>
      <c r="C101" s="71"/>
      <c r="D101" s="71" t="s">
        <v>222</v>
      </c>
      <c r="E101" s="84"/>
      <c r="F101" s="86">
        <f>F102</f>
        <v>78544.47</v>
      </c>
    </row>
    <row r="102" spans="1:6" ht="31.2" x14ac:dyDescent="0.3">
      <c r="A102" s="43" t="s">
        <v>219</v>
      </c>
      <c r="B102" s="73"/>
      <c r="C102" s="73"/>
      <c r="D102" s="73" t="s">
        <v>218</v>
      </c>
      <c r="E102" s="84"/>
      <c r="F102" s="78">
        <f>F103</f>
        <v>78544.47</v>
      </c>
    </row>
    <row r="103" spans="1:6" ht="62.4" x14ac:dyDescent="0.3">
      <c r="A103" s="43" t="s">
        <v>188</v>
      </c>
      <c r="B103" s="120"/>
      <c r="C103" s="71"/>
      <c r="D103" s="73" t="s">
        <v>151</v>
      </c>
      <c r="E103" s="73"/>
      <c r="F103" s="74">
        <f>F104</f>
        <v>78544.47</v>
      </c>
    </row>
    <row r="104" spans="1:6" x14ac:dyDescent="0.3">
      <c r="A104" s="43" t="s">
        <v>118</v>
      </c>
      <c r="B104" s="120"/>
      <c r="C104" s="71"/>
      <c r="D104" s="73"/>
      <c r="E104" s="73" t="s">
        <v>105</v>
      </c>
      <c r="F104" s="74">
        <v>78544.47</v>
      </c>
    </row>
    <row r="105" spans="1:6" ht="62.4" x14ac:dyDescent="0.3">
      <c r="A105" s="93" t="s">
        <v>180</v>
      </c>
      <c r="B105" s="94"/>
      <c r="C105" s="94"/>
      <c r="D105" s="94" t="s">
        <v>176</v>
      </c>
      <c r="E105" s="94"/>
      <c r="F105" s="95">
        <f>F106</f>
        <v>417000</v>
      </c>
    </row>
    <row r="106" spans="1:6" ht="46.8" x14ac:dyDescent="0.3">
      <c r="A106" s="87" t="s">
        <v>275</v>
      </c>
      <c r="B106" s="94"/>
      <c r="C106" s="94"/>
      <c r="D106" s="81" t="s">
        <v>177</v>
      </c>
      <c r="E106" s="94"/>
      <c r="F106" s="95">
        <f>F107</f>
        <v>417000</v>
      </c>
    </row>
    <row r="107" spans="1:6" ht="62.4" x14ac:dyDescent="0.3">
      <c r="A107" s="87" t="s">
        <v>154</v>
      </c>
      <c r="B107" s="94"/>
      <c r="C107" s="94"/>
      <c r="D107" s="113" t="s">
        <v>189</v>
      </c>
      <c r="E107" s="94"/>
      <c r="F107" s="79">
        <f>F108</f>
        <v>417000</v>
      </c>
    </row>
    <row r="108" spans="1:6" x14ac:dyDescent="0.3">
      <c r="A108" s="114" t="s">
        <v>213</v>
      </c>
      <c r="B108" s="118"/>
      <c r="C108" s="118"/>
      <c r="D108" s="118"/>
      <c r="E108" s="118" t="s">
        <v>110</v>
      </c>
      <c r="F108" s="119">
        <v>417000</v>
      </c>
    </row>
    <row r="109" spans="1:6" x14ac:dyDescent="0.3">
      <c r="A109" s="70" t="s">
        <v>76</v>
      </c>
      <c r="B109" s="71" t="s">
        <v>119</v>
      </c>
      <c r="C109" s="71"/>
      <c r="D109" s="71"/>
      <c r="E109" s="71"/>
      <c r="F109" s="72">
        <f>F115+F110</f>
        <v>140000</v>
      </c>
    </row>
    <row r="110" spans="1:6" ht="46.8" x14ac:dyDescent="0.3">
      <c r="A110" s="85" t="s">
        <v>260</v>
      </c>
      <c r="B110" s="71"/>
      <c r="C110" s="71" t="s">
        <v>115</v>
      </c>
      <c r="D110" s="71"/>
      <c r="E110" s="71"/>
      <c r="F110" s="72">
        <f>F111</f>
        <v>20000</v>
      </c>
    </row>
    <row r="111" spans="1:6" ht="46.8" x14ac:dyDescent="0.3">
      <c r="A111" s="93" t="s">
        <v>203</v>
      </c>
      <c r="B111" s="88"/>
      <c r="C111" s="84"/>
      <c r="D111" s="84" t="s">
        <v>163</v>
      </c>
      <c r="E111" s="71"/>
      <c r="F111" s="72">
        <f>F112</f>
        <v>20000</v>
      </c>
    </row>
    <row r="112" spans="1:6" ht="31.2" x14ac:dyDescent="0.3">
      <c r="A112" s="87" t="s">
        <v>272</v>
      </c>
      <c r="B112" s="88"/>
      <c r="C112" s="84"/>
      <c r="D112" s="77" t="s">
        <v>164</v>
      </c>
      <c r="E112" s="71"/>
      <c r="F112" s="74">
        <f>F113</f>
        <v>20000</v>
      </c>
    </row>
    <row r="113" spans="1:6" ht="31.2" x14ac:dyDescent="0.3">
      <c r="A113" s="87" t="s">
        <v>262</v>
      </c>
      <c r="B113" s="122"/>
      <c r="C113" s="71"/>
      <c r="D113" s="73" t="s">
        <v>261</v>
      </c>
      <c r="E113" s="71"/>
      <c r="F113" s="74">
        <f>F114</f>
        <v>20000</v>
      </c>
    </row>
    <row r="114" spans="1:6" x14ac:dyDescent="0.3">
      <c r="A114" s="114" t="s">
        <v>213</v>
      </c>
      <c r="B114" s="71"/>
      <c r="C114" s="71"/>
      <c r="D114" s="73"/>
      <c r="E114" s="73" t="s">
        <v>110</v>
      </c>
      <c r="F114" s="74">
        <v>20000</v>
      </c>
    </row>
    <row r="115" spans="1:6" ht="31.2" x14ac:dyDescent="0.3">
      <c r="A115" s="70" t="s">
        <v>78</v>
      </c>
      <c r="B115" s="71"/>
      <c r="C115" s="71" t="s">
        <v>119</v>
      </c>
      <c r="D115" s="71"/>
      <c r="E115" s="71"/>
      <c r="F115" s="72">
        <f>F119</f>
        <v>120000</v>
      </c>
    </row>
    <row r="116" spans="1:6" ht="46.8" x14ac:dyDescent="0.3">
      <c r="A116" s="85" t="s">
        <v>278</v>
      </c>
      <c r="B116" s="71"/>
      <c r="C116" s="71"/>
      <c r="D116" s="71" t="s">
        <v>190</v>
      </c>
      <c r="E116" s="71"/>
      <c r="F116" s="72">
        <f>F117</f>
        <v>120000</v>
      </c>
    </row>
    <row r="117" spans="1:6" x14ac:dyDescent="0.3">
      <c r="A117" s="87" t="s">
        <v>277</v>
      </c>
      <c r="B117" s="122"/>
      <c r="C117" s="71"/>
      <c r="D117" s="73" t="s">
        <v>216</v>
      </c>
      <c r="E117" s="71"/>
      <c r="F117" s="74">
        <f>F118</f>
        <v>120000</v>
      </c>
    </row>
    <row r="118" spans="1:6" ht="62.4" x14ac:dyDescent="0.3">
      <c r="A118" s="87" t="s">
        <v>191</v>
      </c>
      <c r="B118" s="122"/>
      <c r="C118" s="71"/>
      <c r="D118" s="73" t="s">
        <v>192</v>
      </c>
      <c r="E118" s="71"/>
      <c r="F118" s="74">
        <f>F119</f>
        <v>120000</v>
      </c>
    </row>
    <row r="119" spans="1:6" x14ac:dyDescent="0.3">
      <c r="A119" s="114" t="s">
        <v>118</v>
      </c>
      <c r="B119" s="71"/>
      <c r="C119" s="71"/>
      <c r="D119" s="73"/>
      <c r="E119" s="73" t="s">
        <v>105</v>
      </c>
      <c r="F119" s="74">
        <v>120000</v>
      </c>
    </row>
    <row r="120" spans="1:6" x14ac:dyDescent="0.3">
      <c r="A120" s="70" t="s">
        <v>80</v>
      </c>
      <c r="B120" s="71" t="s">
        <v>120</v>
      </c>
      <c r="C120" s="71"/>
      <c r="D120" s="71"/>
      <c r="E120" s="71"/>
      <c r="F120" s="72">
        <f>F121</f>
        <v>330000</v>
      </c>
    </row>
    <row r="121" spans="1:6" x14ac:dyDescent="0.3">
      <c r="A121" s="70" t="s">
        <v>121</v>
      </c>
      <c r="B121" s="73"/>
      <c r="C121" s="71" t="s">
        <v>92</v>
      </c>
      <c r="D121" s="73"/>
      <c r="E121" s="71"/>
      <c r="F121" s="72">
        <f>F125</f>
        <v>330000</v>
      </c>
    </row>
    <row r="122" spans="1:6" ht="62.4" x14ac:dyDescent="0.3">
      <c r="A122" s="70" t="s">
        <v>193</v>
      </c>
      <c r="B122" s="73"/>
      <c r="C122" s="71"/>
      <c r="D122" s="71" t="s">
        <v>194</v>
      </c>
      <c r="E122" s="71"/>
      <c r="F122" s="72">
        <f>F123</f>
        <v>330000</v>
      </c>
    </row>
    <row r="123" spans="1:6" ht="46.8" x14ac:dyDescent="0.3">
      <c r="A123" s="43" t="s">
        <v>279</v>
      </c>
      <c r="B123" s="73"/>
      <c r="C123" s="73"/>
      <c r="D123" s="73" t="s">
        <v>195</v>
      </c>
      <c r="E123" s="73"/>
      <c r="F123" s="74">
        <f>F125</f>
        <v>330000</v>
      </c>
    </row>
    <row r="124" spans="1:6" x14ac:dyDescent="0.3">
      <c r="A124" s="43" t="s">
        <v>196</v>
      </c>
      <c r="B124" s="73"/>
      <c r="C124" s="73"/>
      <c r="D124" s="73" t="s">
        <v>197</v>
      </c>
      <c r="E124" s="73"/>
      <c r="F124" s="74">
        <f>F125</f>
        <v>330000</v>
      </c>
    </row>
    <row r="125" spans="1:6" x14ac:dyDescent="0.3">
      <c r="A125" s="43" t="s">
        <v>213</v>
      </c>
      <c r="B125" s="73"/>
      <c r="C125" s="73"/>
      <c r="D125" s="73"/>
      <c r="E125" s="73" t="s">
        <v>110</v>
      </c>
      <c r="F125" s="74">
        <v>330000</v>
      </c>
    </row>
    <row r="126" spans="1:6" ht="21.6" customHeight="1" x14ac:dyDescent="0.3">
      <c r="A126" s="70" t="s">
        <v>208</v>
      </c>
      <c r="B126" s="71" t="s">
        <v>211</v>
      </c>
      <c r="C126" s="71"/>
      <c r="D126" s="73"/>
      <c r="E126" s="73"/>
      <c r="F126" s="72">
        <f>F132+F127</f>
        <v>318467</v>
      </c>
    </row>
    <row r="127" spans="1:6" x14ac:dyDescent="0.3">
      <c r="A127" s="43" t="s">
        <v>252</v>
      </c>
      <c r="B127" s="71"/>
      <c r="C127" s="71" t="s">
        <v>92</v>
      </c>
      <c r="D127" s="73"/>
      <c r="E127" s="73"/>
      <c r="F127" s="72">
        <f>F128</f>
        <v>66000</v>
      </c>
    </row>
    <row r="128" spans="1:6" ht="62.4" x14ac:dyDescent="0.3">
      <c r="A128" s="70" t="s">
        <v>264</v>
      </c>
      <c r="B128" s="71"/>
      <c r="C128" s="71"/>
      <c r="D128" s="73" t="s">
        <v>257</v>
      </c>
      <c r="E128" s="73"/>
      <c r="F128" s="72">
        <f>F129</f>
        <v>66000</v>
      </c>
    </row>
    <row r="129" spans="1:6" ht="46.8" x14ac:dyDescent="0.3">
      <c r="A129" s="43" t="s">
        <v>280</v>
      </c>
      <c r="B129" s="71"/>
      <c r="C129" s="71"/>
      <c r="D129" s="73" t="s">
        <v>281</v>
      </c>
      <c r="E129" s="73"/>
      <c r="F129" s="74">
        <f>F130</f>
        <v>66000</v>
      </c>
    </row>
    <row r="130" spans="1:6" ht="31.2" x14ac:dyDescent="0.3">
      <c r="A130" s="43" t="s">
        <v>256</v>
      </c>
      <c r="B130" s="71"/>
      <c r="C130" s="71"/>
      <c r="D130" s="73" t="s">
        <v>253</v>
      </c>
      <c r="E130" s="73"/>
      <c r="F130" s="74">
        <f>F131</f>
        <v>66000</v>
      </c>
    </row>
    <row r="131" spans="1:6" ht="31.2" x14ac:dyDescent="0.3">
      <c r="A131" s="43" t="s">
        <v>255</v>
      </c>
      <c r="B131" s="71"/>
      <c r="C131" s="71"/>
      <c r="D131" s="73"/>
      <c r="E131" s="73" t="s">
        <v>254</v>
      </c>
      <c r="F131" s="74">
        <v>66000</v>
      </c>
    </row>
    <row r="132" spans="1:6" x14ac:dyDescent="0.3">
      <c r="A132" s="70" t="s">
        <v>210</v>
      </c>
      <c r="B132" s="71"/>
      <c r="C132" s="71" t="s">
        <v>97</v>
      </c>
      <c r="D132" s="73"/>
      <c r="E132" s="73"/>
      <c r="F132" s="72">
        <f>F135</f>
        <v>252467</v>
      </c>
    </row>
    <row r="133" spans="1:6" ht="62.4" x14ac:dyDescent="0.3">
      <c r="A133" s="85" t="s">
        <v>263</v>
      </c>
      <c r="B133" s="123"/>
      <c r="C133" s="84"/>
      <c r="D133" s="84" t="s">
        <v>175</v>
      </c>
      <c r="E133" s="77"/>
      <c r="F133" s="86">
        <f>F134</f>
        <v>252467</v>
      </c>
    </row>
    <row r="134" spans="1:6" ht="46.8" x14ac:dyDescent="0.3">
      <c r="A134" s="87" t="s">
        <v>283</v>
      </c>
      <c r="B134" s="88"/>
      <c r="C134" s="77"/>
      <c r="D134" s="77" t="s">
        <v>215</v>
      </c>
      <c r="E134" s="77"/>
      <c r="F134" s="78">
        <f>F135</f>
        <v>252467</v>
      </c>
    </row>
    <row r="135" spans="1:6" ht="31.2" x14ac:dyDescent="0.3">
      <c r="A135" s="87" t="s">
        <v>282</v>
      </c>
      <c r="B135" s="123"/>
      <c r="C135" s="84"/>
      <c r="D135" s="77" t="s">
        <v>236</v>
      </c>
      <c r="E135" s="124"/>
      <c r="F135" s="125">
        <f>F136</f>
        <v>252467</v>
      </c>
    </row>
    <row r="136" spans="1:6" x14ac:dyDescent="0.3">
      <c r="A136" s="114" t="s">
        <v>237</v>
      </c>
      <c r="B136" s="73"/>
      <c r="C136" s="73"/>
      <c r="D136" s="43"/>
      <c r="E136" s="73" t="s">
        <v>238</v>
      </c>
      <c r="F136" s="74">
        <v>252467</v>
      </c>
    </row>
    <row r="137" spans="1:6" x14ac:dyDescent="0.3">
      <c r="A137" s="70" t="s">
        <v>84</v>
      </c>
      <c r="B137" s="71">
        <v>11</v>
      </c>
      <c r="C137" s="126"/>
      <c r="D137" s="73"/>
      <c r="E137" s="127"/>
      <c r="F137" s="72">
        <f>F138</f>
        <v>100000</v>
      </c>
    </row>
    <row r="138" spans="1:6" ht="18.600000000000001" customHeight="1" x14ac:dyDescent="0.3">
      <c r="A138" s="70" t="s">
        <v>86</v>
      </c>
      <c r="B138" s="126"/>
      <c r="C138" s="71" t="s">
        <v>94</v>
      </c>
      <c r="D138" s="73"/>
      <c r="E138" s="127"/>
      <c r="F138" s="72">
        <f>F142</f>
        <v>100000</v>
      </c>
    </row>
    <row r="139" spans="1:6" ht="62.4" x14ac:dyDescent="0.3">
      <c r="A139" s="85" t="s">
        <v>199</v>
      </c>
      <c r="B139" s="128"/>
      <c r="C139" s="84"/>
      <c r="D139" s="84" t="s">
        <v>198</v>
      </c>
      <c r="E139" s="129"/>
      <c r="F139" s="86">
        <f>F140</f>
        <v>100000</v>
      </c>
    </row>
    <row r="140" spans="1:6" x14ac:dyDescent="0.3">
      <c r="A140" s="89" t="s">
        <v>284</v>
      </c>
      <c r="B140" s="128"/>
      <c r="C140" s="84"/>
      <c r="D140" s="77" t="s">
        <v>200</v>
      </c>
      <c r="E140" s="129"/>
      <c r="F140" s="78">
        <f>F142</f>
        <v>100000</v>
      </c>
    </row>
    <row r="141" spans="1:6" ht="31.2" x14ac:dyDescent="0.3">
      <c r="A141" s="89" t="s">
        <v>201</v>
      </c>
      <c r="B141" s="128"/>
      <c r="C141" s="84"/>
      <c r="D141" s="77" t="s">
        <v>202</v>
      </c>
      <c r="E141" s="129"/>
      <c r="F141" s="78">
        <f>F142</f>
        <v>100000</v>
      </c>
    </row>
    <row r="142" spans="1:6" x14ac:dyDescent="0.3">
      <c r="A142" s="43" t="s">
        <v>213</v>
      </c>
      <c r="B142" s="130"/>
      <c r="C142" s="130"/>
      <c r="D142" s="73"/>
      <c r="E142" s="131" t="s">
        <v>110</v>
      </c>
      <c r="F142" s="74">
        <v>100000</v>
      </c>
    </row>
    <row r="143" spans="1:6" x14ac:dyDescent="0.3">
      <c r="A143" s="132" t="s">
        <v>122</v>
      </c>
      <c r="B143" s="130"/>
      <c r="C143" s="130"/>
      <c r="D143" s="73"/>
      <c r="E143" s="127"/>
      <c r="F143" s="72">
        <f>F11+F50+F57+F65+F73+F109+F120+F137+F126</f>
        <v>12681636</v>
      </c>
    </row>
  </sheetData>
  <sheetProtection selectLockedCells="1" selectUnlockedCells="1"/>
  <mergeCells count="8">
    <mergeCell ref="A7:F7"/>
    <mergeCell ref="A5:F5"/>
    <mergeCell ref="A1:F1"/>
    <mergeCell ref="C2:F2"/>
    <mergeCell ref="B3:F3"/>
    <mergeCell ref="A6:F6"/>
    <mergeCell ref="A4:C4"/>
    <mergeCell ref="D4:F4"/>
  </mergeCells>
  <pageMargins left="0.62992125984251968" right="0.27559055118110237" top="0.39370078740157483" bottom="0.47244094488188981" header="0.51181102362204722" footer="0.51181102362204722"/>
  <pageSetup paperSize="9" firstPageNumber="0" fitToHeight="0" orientation="portrait"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2"/>
  <sheetViews>
    <sheetView view="pageBreakPreview" workbookViewId="0">
      <selection activeCell="A8" sqref="A8:B8"/>
    </sheetView>
  </sheetViews>
  <sheetFormatPr defaultRowHeight="13.2" x14ac:dyDescent="0.25"/>
  <cols>
    <col min="1" max="1" width="49.5546875" customWidth="1"/>
    <col min="2" max="2" width="40.77734375" customWidth="1"/>
    <col min="3" max="6" width="8.77734375" hidden="1" customWidth="1"/>
  </cols>
  <sheetData>
    <row r="1" spans="1:6" ht="15.6" x14ac:dyDescent="0.3">
      <c r="A1" s="179" t="s">
        <v>258</v>
      </c>
      <c r="B1" s="179"/>
      <c r="C1" s="179"/>
      <c r="D1" s="179" t="s">
        <v>138</v>
      </c>
      <c r="E1" s="179"/>
      <c r="F1" s="179"/>
    </row>
    <row r="2" spans="1:6" ht="15.6" x14ac:dyDescent="0.3">
      <c r="A2" s="179" t="s">
        <v>205</v>
      </c>
      <c r="B2" s="179"/>
      <c r="C2" s="179"/>
      <c r="D2" s="179" t="s">
        <v>363</v>
      </c>
      <c r="E2" s="179"/>
      <c r="F2" s="179"/>
    </row>
    <row r="3" spans="1:6" ht="15.6" x14ac:dyDescent="0.3">
      <c r="A3" s="179" t="s">
        <v>0</v>
      </c>
      <c r="B3" s="179"/>
      <c r="C3" s="179"/>
      <c r="D3" s="179" t="s">
        <v>0</v>
      </c>
      <c r="E3" s="179"/>
      <c r="F3" s="179"/>
    </row>
    <row r="4" spans="1:6" ht="15.6" x14ac:dyDescent="0.3">
      <c r="A4" s="179" t="s">
        <v>401</v>
      </c>
      <c r="B4" s="179"/>
      <c r="C4" s="179"/>
      <c r="D4" s="179" t="s">
        <v>362</v>
      </c>
      <c r="E4" s="179"/>
      <c r="F4" s="179"/>
    </row>
    <row r="5" spans="1:6" ht="15.6" x14ac:dyDescent="0.3">
      <c r="A5" s="179"/>
      <c r="B5" s="179"/>
      <c r="C5" s="143"/>
    </row>
    <row r="6" spans="1:6" ht="15.6" x14ac:dyDescent="0.3">
      <c r="A6" s="1"/>
      <c r="B6" s="17"/>
      <c r="C6" s="17"/>
    </row>
    <row r="7" spans="1:6" ht="17.55" customHeight="1" x14ac:dyDescent="0.3">
      <c r="A7" s="187" t="s">
        <v>361</v>
      </c>
      <c r="B7" s="187"/>
      <c r="C7" s="17"/>
    </row>
    <row r="8" spans="1:6" ht="34.049999999999997" customHeight="1" x14ac:dyDescent="0.3">
      <c r="A8" s="182" t="s">
        <v>390</v>
      </c>
      <c r="B8" s="182"/>
      <c r="C8" s="17"/>
    </row>
    <row r="9" spans="1:6" ht="11.55" customHeight="1" x14ac:dyDescent="0.3">
      <c r="A9" s="146"/>
      <c r="B9" s="146"/>
      <c r="C9" s="17"/>
    </row>
    <row r="10" spans="1:6" ht="15.6" x14ac:dyDescent="0.3">
      <c r="A10" s="145" t="s">
        <v>1</v>
      </c>
      <c r="B10" s="144" t="s">
        <v>360</v>
      </c>
      <c r="C10" s="17"/>
    </row>
    <row r="11" spans="1:6" ht="31.2" x14ac:dyDescent="0.3">
      <c r="A11" s="15" t="s">
        <v>359</v>
      </c>
      <c r="B11" s="16">
        <v>240</v>
      </c>
      <c r="C11" s="17"/>
    </row>
    <row r="12" spans="1:6" ht="31.2" x14ac:dyDescent="0.3">
      <c r="A12" s="15" t="s">
        <v>124</v>
      </c>
      <c r="B12" s="16">
        <v>241</v>
      </c>
      <c r="C12" s="17"/>
    </row>
  </sheetData>
  <sheetProtection selectLockedCells="1" selectUnlockedCells="1"/>
  <mergeCells count="11">
    <mergeCell ref="A7:B7"/>
    <mergeCell ref="A8:B8"/>
    <mergeCell ref="A1:C1"/>
    <mergeCell ref="D1:F1"/>
    <mergeCell ref="A2:C2"/>
    <mergeCell ref="D2:F2"/>
    <mergeCell ref="A3:C3"/>
    <mergeCell ref="D3:F3"/>
    <mergeCell ref="A4:C4"/>
    <mergeCell ref="D4:F4"/>
    <mergeCell ref="A5:B5"/>
  </mergeCells>
  <pageMargins left="0.74803149606299213" right="0.47244094488188981" top="0.43307086614173229" bottom="0.98425196850393704" header="0.51181102362204722" footer="0.51181102362204722"/>
  <pageSetup paperSize="9" firstPageNumber="0" orientation="portrait"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view="pageBreakPreview" workbookViewId="0">
      <selection activeCell="A4" sqref="A4:C4"/>
    </sheetView>
  </sheetViews>
  <sheetFormatPr defaultRowHeight="13.2" x14ac:dyDescent="0.25"/>
  <cols>
    <col min="1" max="1" width="11.21875" customWidth="1"/>
    <col min="2" max="2" width="51.5546875" customWidth="1"/>
    <col min="3" max="3" width="22.6640625" customWidth="1"/>
    <col min="4" max="5" width="8.6640625" hidden="1" customWidth="1"/>
    <col min="6" max="6" width="6" hidden="1" customWidth="1"/>
  </cols>
  <sheetData>
    <row r="1" spans="1:6" ht="15.6" x14ac:dyDescent="0.3">
      <c r="A1" s="179" t="s">
        <v>375</v>
      </c>
      <c r="B1" s="179"/>
      <c r="C1" s="179"/>
      <c r="D1" s="179" t="s">
        <v>138</v>
      </c>
      <c r="E1" s="179"/>
      <c r="F1" s="179"/>
    </row>
    <row r="2" spans="1:6" ht="15.6" x14ac:dyDescent="0.3">
      <c r="A2" s="179" t="s">
        <v>205</v>
      </c>
      <c r="B2" s="179"/>
      <c r="C2" s="179"/>
      <c r="D2" s="179" t="s">
        <v>363</v>
      </c>
      <c r="E2" s="179"/>
      <c r="F2" s="179"/>
    </row>
    <row r="3" spans="1:6" ht="15.6" x14ac:dyDescent="0.3">
      <c r="A3" s="179" t="s">
        <v>0</v>
      </c>
      <c r="B3" s="179"/>
      <c r="C3" s="179"/>
      <c r="D3" s="179" t="s">
        <v>0</v>
      </c>
      <c r="E3" s="179"/>
      <c r="F3" s="179"/>
    </row>
    <row r="4" spans="1:6" ht="15.6" x14ac:dyDescent="0.3">
      <c r="A4" s="179" t="s">
        <v>401</v>
      </c>
      <c r="B4" s="179"/>
      <c r="C4" s="179"/>
      <c r="D4" s="179" t="s">
        <v>362</v>
      </c>
      <c r="E4" s="179"/>
      <c r="F4" s="179"/>
    </row>
    <row r="5" spans="1:6" ht="15.6" x14ac:dyDescent="0.3">
      <c r="A5" s="13"/>
      <c r="B5" s="13"/>
      <c r="C5" s="13"/>
      <c r="D5" s="13"/>
      <c r="E5" s="13"/>
      <c r="F5" s="13"/>
    </row>
    <row r="6" spans="1:6" ht="15.6" x14ac:dyDescent="0.3">
      <c r="A6" s="193"/>
      <c r="B6" s="193"/>
      <c r="C6" s="193"/>
    </row>
    <row r="7" spans="1:6" ht="50.25" customHeight="1" x14ac:dyDescent="0.25">
      <c r="A7" s="192" t="s">
        <v>389</v>
      </c>
      <c r="B7" s="192"/>
      <c r="C7" s="192"/>
    </row>
    <row r="8" spans="1:6" ht="15.6" x14ac:dyDescent="0.3">
      <c r="A8" s="1"/>
      <c r="B8" s="17"/>
      <c r="C8" s="10" t="s">
        <v>5</v>
      </c>
    </row>
    <row r="9" spans="1:6" ht="55.5" customHeight="1" x14ac:dyDescent="0.25">
      <c r="A9" s="44" t="s">
        <v>137</v>
      </c>
      <c r="B9" s="44" t="s">
        <v>140</v>
      </c>
      <c r="C9" s="44" t="s">
        <v>377</v>
      </c>
    </row>
    <row r="10" spans="1:6" ht="31.2" x14ac:dyDescent="0.25">
      <c r="A10" s="45">
        <v>240</v>
      </c>
      <c r="B10" s="46" t="s">
        <v>123</v>
      </c>
      <c r="C10" s="47">
        <f>'Прил.5 Расходы бюджета'!C38-'Прил.5 Расходы бюджета'!C12</f>
        <v>12615636</v>
      </c>
    </row>
    <row r="11" spans="1:6" ht="31.2" x14ac:dyDescent="0.25">
      <c r="A11" s="45">
        <v>241</v>
      </c>
      <c r="B11" s="46" t="s">
        <v>124</v>
      </c>
      <c r="C11" s="48">
        <f>'Прил.5 Расходы бюджета'!C12</f>
        <v>66000</v>
      </c>
    </row>
    <row r="12" spans="1:6" ht="20.399999999999999" customHeight="1" x14ac:dyDescent="0.25">
      <c r="A12" s="191" t="s">
        <v>141</v>
      </c>
      <c r="B12" s="191"/>
      <c r="C12" s="58">
        <f>C10+C11</f>
        <v>12681636</v>
      </c>
    </row>
    <row r="13" spans="1:6" ht="15" x14ac:dyDescent="0.25">
      <c r="A13" s="17"/>
      <c r="B13" s="17"/>
      <c r="C13" s="17"/>
    </row>
    <row r="14" spans="1:6" ht="15" x14ac:dyDescent="0.25">
      <c r="A14" s="17"/>
      <c r="B14" s="17"/>
      <c r="C14" s="17"/>
    </row>
    <row r="15" spans="1:6" ht="15" x14ac:dyDescent="0.25">
      <c r="A15" s="17"/>
      <c r="B15" s="17"/>
      <c r="C15" s="17"/>
    </row>
  </sheetData>
  <sheetProtection selectLockedCells="1" selectUnlockedCells="1"/>
  <mergeCells count="11">
    <mergeCell ref="A1:C1"/>
    <mergeCell ref="D1:F1"/>
    <mergeCell ref="A2:C2"/>
    <mergeCell ref="D2:F2"/>
    <mergeCell ref="A3:C3"/>
    <mergeCell ref="D3:F3"/>
    <mergeCell ref="A12:B12"/>
    <mergeCell ref="A7:C7"/>
    <mergeCell ref="A6:C6"/>
    <mergeCell ref="A4:C4"/>
    <mergeCell ref="D4:F4"/>
  </mergeCells>
  <pageMargins left="1.2598425196850394" right="0.35433070866141736" top="0.51181102362204722" bottom="0.98425196850393704" header="0.51181102362204722" footer="0.51181102362204722"/>
  <pageSetup paperSize="9" firstPageNumber="0" orientation="portrait"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76"/>
  <sheetViews>
    <sheetView view="pageBreakPreview" zoomScaleNormal="75" workbookViewId="0">
      <selection activeCell="A4" sqref="A4:C4"/>
    </sheetView>
  </sheetViews>
  <sheetFormatPr defaultRowHeight="13.2" x14ac:dyDescent="0.25"/>
  <cols>
    <col min="1" max="1" width="40.5546875" customWidth="1"/>
    <col min="2" max="2" width="30" customWidth="1"/>
    <col min="3" max="3" width="16.21875" customWidth="1"/>
    <col min="4" max="4" width="0.109375" hidden="1" customWidth="1"/>
    <col min="5" max="6" width="8.6640625" hidden="1" customWidth="1"/>
  </cols>
  <sheetData>
    <row r="1" spans="1:6" ht="15.6" x14ac:dyDescent="0.3">
      <c r="A1" s="179" t="s">
        <v>391</v>
      </c>
      <c r="B1" s="179"/>
      <c r="C1" s="179"/>
      <c r="D1" s="179" t="s">
        <v>138</v>
      </c>
      <c r="E1" s="179"/>
      <c r="F1" s="179"/>
    </row>
    <row r="2" spans="1:6" ht="15.6" x14ac:dyDescent="0.3">
      <c r="A2" s="179" t="s">
        <v>205</v>
      </c>
      <c r="B2" s="179"/>
      <c r="C2" s="179"/>
      <c r="D2" s="179" t="s">
        <v>363</v>
      </c>
      <c r="E2" s="179"/>
      <c r="F2" s="179"/>
    </row>
    <row r="3" spans="1:6" ht="15.6" x14ac:dyDescent="0.3">
      <c r="A3" s="179" t="s">
        <v>0</v>
      </c>
      <c r="B3" s="179"/>
      <c r="C3" s="179"/>
      <c r="D3" s="179" t="s">
        <v>0</v>
      </c>
      <c r="E3" s="179"/>
      <c r="F3" s="179"/>
    </row>
    <row r="4" spans="1:6" ht="15.6" x14ac:dyDescent="0.3">
      <c r="A4" s="179" t="s">
        <v>401</v>
      </c>
      <c r="B4" s="179"/>
      <c r="C4" s="179"/>
      <c r="D4" s="179" t="s">
        <v>362</v>
      </c>
      <c r="E4" s="179"/>
      <c r="F4" s="179"/>
    </row>
    <row r="5" spans="1:6" ht="15.6" x14ac:dyDescent="0.3">
      <c r="A5" s="13"/>
      <c r="B5" s="13"/>
      <c r="C5" s="13"/>
      <c r="D5" s="4"/>
      <c r="E5" s="4"/>
      <c r="F5" s="4"/>
    </row>
    <row r="6" spans="1:6" ht="15.6" x14ac:dyDescent="0.3">
      <c r="A6" s="13"/>
      <c r="B6" s="13"/>
      <c r="C6" s="13"/>
      <c r="D6" s="4"/>
      <c r="E6" s="4"/>
      <c r="F6" s="4"/>
    </row>
    <row r="7" spans="1:6" ht="15.6" x14ac:dyDescent="0.3">
      <c r="A7" s="3"/>
      <c r="B7" s="17"/>
      <c r="C7" s="17"/>
    </row>
    <row r="8" spans="1:6" ht="36.6" customHeight="1" x14ac:dyDescent="0.3">
      <c r="A8" s="182" t="s">
        <v>392</v>
      </c>
      <c r="B8" s="182"/>
      <c r="C8" s="182"/>
    </row>
    <row r="9" spans="1:6" ht="15.6" x14ac:dyDescent="0.3">
      <c r="A9" s="1"/>
      <c r="B9" s="17"/>
      <c r="C9" s="17"/>
    </row>
    <row r="10" spans="1:6" ht="15.6" x14ac:dyDescent="0.3">
      <c r="A10" s="1"/>
      <c r="B10" s="17"/>
      <c r="C10" s="6" t="s">
        <v>5</v>
      </c>
    </row>
    <row r="11" spans="1:6" ht="41.4" customHeight="1" x14ac:dyDescent="0.25">
      <c r="A11" s="62" t="s">
        <v>1</v>
      </c>
      <c r="B11" s="62" t="s">
        <v>125</v>
      </c>
      <c r="C11" s="62" t="s">
        <v>377</v>
      </c>
    </row>
    <row r="12" spans="1:6" ht="15.6" x14ac:dyDescent="0.3">
      <c r="A12" s="16">
        <v>1</v>
      </c>
      <c r="B12" s="16">
        <v>2</v>
      </c>
      <c r="C12" s="16">
        <v>3</v>
      </c>
    </row>
    <row r="13" spans="1:6" ht="46.8" hidden="1" x14ac:dyDescent="0.3">
      <c r="A13" s="15" t="s">
        <v>126</v>
      </c>
      <c r="B13" s="16" t="s">
        <v>127</v>
      </c>
      <c r="C13" s="16" t="s">
        <v>128</v>
      </c>
    </row>
    <row r="14" spans="1:6" ht="93.6" hidden="1" x14ac:dyDescent="0.3">
      <c r="A14" s="15" t="s">
        <v>129</v>
      </c>
      <c r="B14" s="16" t="s">
        <v>130</v>
      </c>
      <c r="C14" s="49">
        <v>2000</v>
      </c>
    </row>
    <row r="15" spans="1:6" ht="93.6" hidden="1" x14ac:dyDescent="0.3">
      <c r="A15" s="15" t="s">
        <v>131</v>
      </c>
      <c r="B15" s="16" t="s">
        <v>132</v>
      </c>
      <c r="C15" s="16">
        <v>0</v>
      </c>
    </row>
    <row r="16" spans="1:6" ht="36" customHeight="1" x14ac:dyDescent="0.3">
      <c r="A16" s="15" t="s">
        <v>227</v>
      </c>
      <c r="B16" s="16" t="s">
        <v>133</v>
      </c>
      <c r="C16" s="50">
        <f>C17-C18</f>
        <v>0</v>
      </c>
    </row>
    <row r="17" spans="1:3" ht="40.200000000000003" customHeight="1" x14ac:dyDescent="0.3">
      <c r="A17" s="15" t="s">
        <v>225</v>
      </c>
      <c r="B17" s="16" t="s">
        <v>134</v>
      </c>
      <c r="C17" s="50">
        <f>'Прил.4 Доходы бюджета'!C38</f>
        <v>12681636</v>
      </c>
    </row>
    <row r="18" spans="1:3" ht="41.4" customHeight="1" x14ac:dyDescent="0.3">
      <c r="A18" s="15" t="s">
        <v>226</v>
      </c>
      <c r="B18" s="16" t="s">
        <v>135</v>
      </c>
      <c r="C18" s="50">
        <f>'Прил.5 Расходы бюджета'!C38</f>
        <v>12681636</v>
      </c>
    </row>
    <row r="19" spans="1:3" ht="24" customHeight="1" x14ac:dyDescent="0.3">
      <c r="A19" s="194" t="s">
        <v>228</v>
      </c>
      <c r="B19" s="195"/>
      <c r="C19" s="50">
        <f>C16</f>
        <v>0</v>
      </c>
    </row>
    <row r="20" spans="1:3" ht="17.399999999999999" x14ac:dyDescent="0.3">
      <c r="A20" s="12"/>
    </row>
    <row r="21" spans="1:3" ht="17.399999999999999" x14ac:dyDescent="0.3">
      <c r="A21" s="12"/>
    </row>
    <row r="22" spans="1:3" ht="17.399999999999999" x14ac:dyDescent="0.3">
      <c r="A22" s="12"/>
    </row>
    <row r="23" spans="1:3" ht="17.399999999999999" x14ac:dyDescent="0.3">
      <c r="A23" s="12"/>
    </row>
    <row r="24" spans="1:3" ht="17.399999999999999" x14ac:dyDescent="0.3">
      <c r="A24" s="12"/>
    </row>
    <row r="25" spans="1:3" ht="17.399999999999999" x14ac:dyDescent="0.3">
      <c r="A25" s="12"/>
    </row>
    <row r="26" spans="1:3" ht="17.399999999999999" x14ac:dyDescent="0.3">
      <c r="A26" s="12"/>
    </row>
    <row r="27" spans="1:3" ht="17.399999999999999" x14ac:dyDescent="0.3">
      <c r="A27" s="12"/>
    </row>
    <row r="28" spans="1:3" ht="17.399999999999999" x14ac:dyDescent="0.3">
      <c r="A28" s="12"/>
    </row>
    <row r="29" spans="1:3" ht="17.399999999999999" x14ac:dyDescent="0.3">
      <c r="A29" s="12"/>
    </row>
    <row r="30" spans="1:3" ht="17.399999999999999" x14ac:dyDescent="0.3">
      <c r="A30" s="12"/>
    </row>
    <row r="31" spans="1:3" ht="17.399999999999999" x14ac:dyDescent="0.3">
      <c r="A31" s="12"/>
    </row>
    <row r="32" spans="1:3" ht="17.399999999999999" x14ac:dyDescent="0.3">
      <c r="A32" s="12"/>
    </row>
    <row r="33" spans="1:1" ht="17.399999999999999" x14ac:dyDescent="0.3">
      <c r="A33" s="12"/>
    </row>
    <row r="34" spans="1:1" ht="17.399999999999999" x14ac:dyDescent="0.3">
      <c r="A34" s="12"/>
    </row>
    <row r="35" spans="1:1" ht="17.399999999999999" x14ac:dyDescent="0.3">
      <c r="A35" s="12"/>
    </row>
    <row r="36" spans="1:1" ht="17.399999999999999" x14ac:dyDescent="0.3">
      <c r="A36" s="12"/>
    </row>
    <row r="37" spans="1:1" ht="17.399999999999999" x14ac:dyDescent="0.3">
      <c r="A37" s="12"/>
    </row>
    <row r="38" spans="1:1" ht="17.399999999999999" x14ac:dyDescent="0.3">
      <c r="A38" s="12"/>
    </row>
    <row r="39" spans="1:1" ht="17.399999999999999" x14ac:dyDescent="0.3">
      <c r="A39" s="12"/>
    </row>
    <row r="40" spans="1:1" ht="17.399999999999999" x14ac:dyDescent="0.3">
      <c r="A40" s="12"/>
    </row>
    <row r="41" spans="1:1" ht="17.399999999999999" x14ac:dyDescent="0.3">
      <c r="A41" s="12"/>
    </row>
    <row r="42" spans="1:1" ht="17.399999999999999" x14ac:dyDescent="0.3">
      <c r="A42" s="12"/>
    </row>
    <row r="43" spans="1:1" ht="17.399999999999999" x14ac:dyDescent="0.3">
      <c r="A43" s="12"/>
    </row>
    <row r="44" spans="1:1" ht="17.399999999999999" x14ac:dyDescent="0.3">
      <c r="A44" s="12"/>
    </row>
    <row r="45" spans="1:1" ht="17.399999999999999" x14ac:dyDescent="0.3">
      <c r="A45" s="12"/>
    </row>
    <row r="46" spans="1:1" ht="17.399999999999999" x14ac:dyDescent="0.3">
      <c r="A46" s="12"/>
    </row>
    <row r="47" spans="1:1" ht="17.399999999999999" x14ac:dyDescent="0.3">
      <c r="A47" s="12"/>
    </row>
    <row r="48" spans="1:1" ht="17.399999999999999" x14ac:dyDescent="0.3">
      <c r="A48" s="12"/>
    </row>
    <row r="49" spans="1:1" ht="17.399999999999999" x14ac:dyDescent="0.3">
      <c r="A49" s="12"/>
    </row>
    <row r="50" spans="1:1" ht="17.399999999999999" x14ac:dyDescent="0.3">
      <c r="A50" s="12"/>
    </row>
    <row r="51" spans="1:1" ht="17.399999999999999" x14ac:dyDescent="0.3">
      <c r="A51" s="12"/>
    </row>
    <row r="52" spans="1:1" ht="17.399999999999999" x14ac:dyDescent="0.3">
      <c r="A52" s="12"/>
    </row>
    <row r="53" spans="1:1" ht="17.399999999999999" x14ac:dyDescent="0.3">
      <c r="A53" s="12"/>
    </row>
    <row r="54" spans="1:1" ht="17.399999999999999" x14ac:dyDescent="0.3">
      <c r="A54" s="12"/>
    </row>
    <row r="55" spans="1:1" ht="17.399999999999999" x14ac:dyDescent="0.3">
      <c r="A55" s="12"/>
    </row>
    <row r="56" spans="1:1" ht="17.399999999999999" x14ac:dyDescent="0.3">
      <c r="A56" s="12"/>
    </row>
    <row r="57" spans="1:1" ht="17.399999999999999" x14ac:dyDescent="0.3">
      <c r="A57" s="12"/>
    </row>
    <row r="58" spans="1:1" ht="17.399999999999999" x14ac:dyDescent="0.3">
      <c r="A58" s="12"/>
    </row>
    <row r="59" spans="1:1" ht="17.399999999999999" x14ac:dyDescent="0.3">
      <c r="A59" s="12"/>
    </row>
    <row r="60" spans="1:1" ht="17.399999999999999" x14ac:dyDescent="0.3">
      <c r="A60" s="12"/>
    </row>
    <row r="61" spans="1:1" ht="17.399999999999999" x14ac:dyDescent="0.3">
      <c r="A61" s="12"/>
    </row>
    <row r="62" spans="1:1" ht="17.399999999999999" x14ac:dyDescent="0.3">
      <c r="A62" s="12"/>
    </row>
    <row r="63" spans="1:1" ht="17.399999999999999" x14ac:dyDescent="0.3">
      <c r="A63" s="12"/>
    </row>
    <row r="64" spans="1:1" ht="17.399999999999999" x14ac:dyDescent="0.3">
      <c r="A64" s="12"/>
    </row>
    <row r="65" spans="1:1" ht="17.399999999999999" x14ac:dyDescent="0.3">
      <c r="A65" s="12"/>
    </row>
    <row r="66" spans="1:1" ht="17.399999999999999" x14ac:dyDescent="0.3">
      <c r="A66" s="12"/>
    </row>
    <row r="67" spans="1:1" ht="17.399999999999999" x14ac:dyDescent="0.3">
      <c r="A67" s="12"/>
    </row>
    <row r="68" spans="1:1" ht="17.399999999999999" x14ac:dyDescent="0.3">
      <c r="A68" s="12"/>
    </row>
    <row r="69" spans="1:1" ht="17.399999999999999" x14ac:dyDescent="0.3">
      <c r="A69" s="12"/>
    </row>
    <row r="70" spans="1:1" ht="17.399999999999999" x14ac:dyDescent="0.3">
      <c r="A70" s="12"/>
    </row>
    <row r="71" spans="1:1" ht="17.399999999999999" x14ac:dyDescent="0.3">
      <c r="A71" s="12"/>
    </row>
    <row r="72" spans="1:1" ht="17.399999999999999" x14ac:dyDescent="0.3">
      <c r="A72" s="12"/>
    </row>
    <row r="73" spans="1:1" ht="17.399999999999999" x14ac:dyDescent="0.3">
      <c r="A73" s="12"/>
    </row>
    <row r="74" spans="1:1" ht="17.399999999999999" x14ac:dyDescent="0.3">
      <c r="A74" s="12"/>
    </row>
    <row r="75" spans="1:1" ht="17.399999999999999" x14ac:dyDescent="0.3">
      <c r="A75" s="12"/>
    </row>
    <row r="76" spans="1:1" ht="17.399999999999999" x14ac:dyDescent="0.3">
      <c r="A76" s="12"/>
    </row>
  </sheetData>
  <sheetProtection selectLockedCells="1" selectUnlockedCells="1"/>
  <mergeCells count="10">
    <mergeCell ref="A19:B19"/>
    <mergeCell ref="A8:C8"/>
    <mergeCell ref="A4:C4"/>
    <mergeCell ref="D4:F4"/>
    <mergeCell ref="A1:C1"/>
    <mergeCell ref="D1:F1"/>
    <mergeCell ref="A2:C2"/>
    <mergeCell ref="D2:F2"/>
    <mergeCell ref="A3:C3"/>
    <mergeCell ref="D3:F3"/>
  </mergeCells>
  <pageMargins left="1.2204724409448819" right="0.35433070866141736" top="0.31496062992125984" bottom="0.98425196850393704" header="0.35433070866141736" footer="0.51181102362204722"/>
  <pageSetup paperSize="9" firstPageNumber="0"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1"/>
  <sheetViews>
    <sheetView view="pageBreakPreview" topLeftCell="A14" zoomScaleNormal="75" workbookViewId="0">
      <selection activeCell="A4" sqref="A4:C4"/>
    </sheetView>
  </sheetViews>
  <sheetFormatPr defaultRowHeight="13.2" x14ac:dyDescent="0.25"/>
  <cols>
    <col min="1" max="1" width="5" customWidth="1"/>
    <col min="2" max="2" width="70.21875" customWidth="1"/>
    <col min="3" max="3" width="15.77734375" customWidth="1"/>
    <col min="4" max="4" width="0.109375" hidden="1" customWidth="1"/>
    <col min="5" max="6" width="8.6640625" hidden="1" customWidth="1"/>
  </cols>
  <sheetData>
    <row r="1" spans="1:6" ht="15.6" x14ac:dyDescent="0.3">
      <c r="A1" s="179" t="s">
        <v>393</v>
      </c>
      <c r="B1" s="179"/>
      <c r="C1" s="179"/>
      <c r="D1" s="179" t="s">
        <v>138</v>
      </c>
      <c r="E1" s="179"/>
      <c r="F1" s="179"/>
    </row>
    <row r="2" spans="1:6" ht="15.6" x14ac:dyDescent="0.3">
      <c r="A2" s="179" t="s">
        <v>205</v>
      </c>
      <c r="B2" s="179"/>
      <c r="C2" s="179"/>
      <c r="D2" s="179" t="s">
        <v>363</v>
      </c>
      <c r="E2" s="179"/>
      <c r="F2" s="179"/>
    </row>
    <row r="3" spans="1:6" ht="15.6" x14ac:dyDescent="0.3">
      <c r="A3" s="179" t="s">
        <v>0</v>
      </c>
      <c r="B3" s="179"/>
      <c r="C3" s="179"/>
      <c r="D3" s="179" t="s">
        <v>0</v>
      </c>
      <c r="E3" s="179"/>
      <c r="F3" s="179"/>
    </row>
    <row r="4" spans="1:6" ht="15.6" x14ac:dyDescent="0.3">
      <c r="A4" s="179" t="s">
        <v>401</v>
      </c>
      <c r="B4" s="179"/>
      <c r="C4" s="179"/>
      <c r="D4" s="179" t="s">
        <v>362</v>
      </c>
      <c r="E4" s="179"/>
      <c r="F4" s="179"/>
    </row>
    <row r="5" spans="1:6" ht="15.6" customHeight="1" x14ac:dyDescent="0.3">
      <c r="A5" s="13"/>
      <c r="B5" s="13"/>
      <c r="C5" s="13"/>
      <c r="D5" s="13"/>
      <c r="E5" s="13"/>
      <c r="F5" s="13"/>
    </row>
    <row r="6" spans="1:6" ht="15.6" x14ac:dyDescent="0.3">
      <c r="A6" s="17"/>
      <c r="B6" s="3"/>
      <c r="C6" s="17"/>
    </row>
    <row r="7" spans="1:6" ht="36.6" customHeight="1" x14ac:dyDescent="0.3">
      <c r="A7" s="17"/>
      <c r="B7" s="182" t="s">
        <v>155</v>
      </c>
      <c r="C7" s="182"/>
    </row>
    <row r="8" spans="1:6" ht="15.6" x14ac:dyDescent="0.3">
      <c r="A8" s="17"/>
      <c r="B8" s="1"/>
      <c r="C8" s="17"/>
    </row>
    <row r="9" spans="1:6" ht="15.6" x14ac:dyDescent="0.3">
      <c r="A9" s="17"/>
      <c r="B9" s="1"/>
      <c r="C9" s="6" t="s">
        <v>5</v>
      </c>
    </row>
    <row r="10" spans="1:6" ht="46.8" x14ac:dyDescent="0.25">
      <c r="A10" s="51" t="s">
        <v>2</v>
      </c>
      <c r="B10" s="51" t="s">
        <v>1</v>
      </c>
      <c r="C10" s="51" t="s">
        <v>394</v>
      </c>
    </row>
    <row r="11" spans="1:6" ht="31.2" hidden="1" x14ac:dyDescent="0.3">
      <c r="A11" s="52"/>
      <c r="B11" s="53" t="s">
        <v>126</v>
      </c>
      <c r="C11" s="16" t="s">
        <v>128</v>
      </c>
    </row>
    <row r="12" spans="1:6" ht="62.4" hidden="1" x14ac:dyDescent="0.3">
      <c r="A12" s="52"/>
      <c r="B12" s="53" t="s">
        <v>129</v>
      </c>
      <c r="C12" s="49">
        <v>2000</v>
      </c>
    </row>
    <row r="13" spans="1:6" ht="62.4" hidden="1" x14ac:dyDescent="0.3">
      <c r="A13" s="52"/>
      <c r="B13" s="53" t="s">
        <v>131</v>
      </c>
      <c r="C13" s="16">
        <v>0</v>
      </c>
    </row>
    <row r="14" spans="1:6" ht="31.8" customHeight="1" x14ac:dyDescent="0.3">
      <c r="A14" s="54">
        <v>1</v>
      </c>
      <c r="B14" s="25" t="str">
        <f>'Прил. 6 Расходы бюджета'!A40</f>
        <v>Муниципальная программа "Эффективная власть в Каменниковском сельском поселении"</v>
      </c>
      <c r="C14" s="55">
        <f>'Прил. 6 Расходы бюджета'!F40+'Прил. 6 Расходы бюджета'!F111</f>
        <v>770000</v>
      </c>
    </row>
    <row r="15" spans="1:6" ht="66.599999999999994" customHeight="1" x14ac:dyDescent="0.3">
      <c r="A15" s="54">
        <v>2</v>
      </c>
      <c r="B15" s="25" t="str">
        <f>'Прил. 6 Расходы бюджета'!A59</f>
        <v>Муниципальная программа "Защита населения и территории Каменниковского сельского поселения Рыбинского муниципального района от чрезвычайных  ситуаций, обеспечение пожарной безопасности  и безопасности людей на водных объектах"</v>
      </c>
      <c r="C15" s="55">
        <f>'Прил. 6 Расходы бюджета'!F59</f>
        <v>210000</v>
      </c>
    </row>
    <row r="16" spans="1:6" ht="47.4" customHeight="1" x14ac:dyDescent="0.3">
      <c r="A16" s="54">
        <v>3</v>
      </c>
      <c r="B16" s="25" t="str">
        <f>'Прил. 6 Расходы бюджета'!A67</f>
        <v>Муниципальная программа "Развитие дорожного хозяйства в Каменниковском сельском поселении Рыбинского муниципального района"</v>
      </c>
      <c r="C16" s="55">
        <f>'Прил. 6 Расходы бюджета'!F67</f>
        <v>1193000</v>
      </c>
    </row>
    <row r="17" spans="1:3" ht="48.6" customHeight="1" x14ac:dyDescent="0.3">
      <c r="A17" s="54">
        <v>4</v>
      </c>
      <c r="B17" s="25" t="str">
        <f>'Прил. 6 Расходы бюджета'!A75</f>
        <v>Муниципальная программа "Управление муниципальным имуществом Каменниковского сельского поселения Рыбинского муниципального района"</v>
      </c>
      <c r="C17" s="55">
        <f>'Прил. 6 Расходы бюджета'!F75+'Прил. 6 Расходы бюджета'!F105+'Прил. 6 Расходы бюджета'!F46</f>
        <v>978000</v>
      </c>
    </row>
    <row r="18" spans="1:3" ht="31.2" x14ac:dyDescent="0.3">
      <c r="A18" s="54">
        <v>5</v>
      </c>
      <c r="B18" s="25" t="str">
        <f>'Прил. 6 Расходы бюджета'!A89</f>
        <v>Муниципальная программа "Благоустройство Каменниковского сельского поселения Рыбинского муниципального района"</v>
      </c>
      <c r="C18" s="55">
        <f>'Прил. 6 Расходы бюджета'!F89</f>
        <v>3801533</v>
      </c>
    </row>
    <row r="19" spans="1:3" ht="34.200000000000003" customHeight="1" x14ac:dyDescent="0.3">
      <c r="A19" s="54">
        <v>6</v>
      </c>
      <c r="B19" s="25" t="str">
        <f>'Прил. 6 Расходы бюджета'!A133</f>
        <v>Муниципальная программа "Обеспечение доступным и комфортным жильем населения Каменниковского сельского поселения"</v>
      </c>
      <c r="C19" s="55">
        <f>'Прил. 6 Расходы бюджета'!F136+'Прил. 6 Расходы бюджета'!F79</f>
        <v>378467</v>
      </c>
    </row>
    <row r="20" spans="1:3" ht="31.2" x14ac:dyDescent="0.3">
      <c r="A20" s="54">
        <v>7</v>
      </c>
      <c r="B20" s="25" t="str">
        <f>'Прил. 6 Расходы бюджета'!A116</f>
        <v>Муниципальная программа "Молодежная политика в Каменниковском сельском поселении"</v>
      </c>
      <c r="C20" s="55">
        <f>'Прил. 6 Расходы бюджета'!F116</f>
        <v>120000</v>
      </c>
    </row>
    <row r="21" spans="1:3" ht="46.8" x14ac:dyDescent="0.3">
      <c r="A21" s="54">
        <v>8</v>
      </c>
      <c r="B21" s="25" t="str">
        <f>'Прил. 6 Расходы бюджета'!A122</f>
        <v>Муниципальная программа "Развитие культуры и туризма в каменниковском сельском поселении рыбинского муниципального района"</v>
      </c>
      <c r="C21" s="55">
        <f>'Прил. 6 Расходы бюджета'!F122</f>
        <v>330000</v>
      </c>
    </row>
    <row r="22" spans="1:3" ht="49.8" customHeight="1" x14ac:dyDescent="0.3">
      <c r="A22" s="54">
        <v>9</v>
      </c>
      <c r="B22" s="59" t="str">
        <f>'Прил. 6 Расходы бюджета'!A139</f>
        <v>Муниципальная программа "Развитие физической культуры и спорта в Каменниковском сельском поселении Рыбинского муниципального района"</v>
      </c>
      <c r="C22" s="60">
        <f>'Прил. 6 Расходы бюджета'!F139</f>
        <v>100000</v>
      </c>
    </row>
    <row r="23" spans="1:3" ht="46.8" x14ac:dyDescent="0.3">
      <c r="A23" s="54">
        <v>10</v>
      </c>
      <c r="B23" s="56" t="str">
        <f>'Прил. 6 Расходы бюджета'!A128</f>
        <v xml:space="preserve">Муниципальная программа "Социальная поддержка населения Каменниковского сельского поселения Рыбинского муниципального района " </v>
      </c>
      <c r="C23" s="61">
        <f>'Прил. 6 Расходы бюджета'!F128</f>
        <v>66000</v>
      </c>
    </row>
    <row r="24" spans="1:3" ht="22.8" customHeight="1" x14ac:dyDescent="0.3">
      <c r="A24" s="56"/>
      <c r="B24" s="64" t="s">
        <v>136</v>
      </c>
      <c r="C24" s="57">
        <f>SUM(C14:F23)</f>
        <v>7947000</v>
      </c>
    </row>
    <row r="25" spans="1:3" ht="17.399999999999999" x14ac:dyDescent="0.3">
      <c r="B25" s="12"/>
    </row>
    <row r="26" spans="1:3" ht="17.399999999999999" x14ac:dyDescent="0.3">
      <c r="B26" s="12"/>
    </row>
    <row r="27" spans="1:3" ht="17.399999999999999" x14ac:dyDescent="0.3">
      <c r="B27" s="12"/>
    </row>
    <row r="28" spans="1:3" ht="17.399999999999999" x14ac:dyDescent="0.3">
      <c r="B28" s="12"/>
    </row>
    <row r="29" spans="1:3" ht="17.399999999999999" x14ac:dyDescent="0.3">
      <c r="B29" s="12"/>
    </row>
    <row r="30" spans="1:3" ht="17.399999999999999" x14ac:dyDescent="0.3">
      <c r="B30" s="12"/>
    </row>
    <row r="31" spans="1:3" ht="17.399999999999999" x14ac:dyDescent="0.3">
      <c r="B31" s="12"/>
    </row>
    <row r="32" spans="1:3" ht="17.399999999999999" x14ac:dyDescent="0.3">
      <c r="B32" s="12"/>
    </row>
    <row r="33" spans="2:2" ht="17.399999999999999" x14ac:dyDescent="0.3">
      <c r="B33" s="12"/>
    </row>
    <row r="34" spans="2:2" ht="17.399999999999999" x14ac:dyDescent="0.3">
      <c r="B34" s="12"/>
    </row>
    <row r="35" spans="2:2" ht="17.399999999999999" x14ac:dyDescent="0.3">
      <c r="B35" s="12"/>
    </row>
    <row r="36" spans="2:2" ht="17.399999999999999" x14ac:dyDescent="0.3">
      <c r="B36" s="12"/>
    </row>
    <row r="37" spans="2:2" ht="17.399999999999999" x14ac:dyDescent="0.3">
      <c r="B37" s="12"/>
    </row>
    <row r="38" spans="2:2" ht="17.399999999999999" x14ac:dyDescent="0.3">
      <c r="B38" s="12"/>
    </row>
    <row r="39" spans="2:2" ht="17.399999999999999" x14ac:dyDescent="0.3">
      <c r="B39" s="12"/>
    </row>
    <row r="40" spans="2:2" ht="17.399999999999999" x14ac:dyDescent="0.3">
      <c r="B40" s="12"/>
    </row>
    <row r="41" spans="2:2" ht="17.399999999999999" x14ac:dyDescent="0.3">
      <c r="B41" s="12"/>
    </row>
    <row r="42" spans="2:2" ht="17.399999999999999" x14ac:dyDescent="0.3">
      <c r="B42" s="12"/>
    </row>
    <row r="43" spans="2:2" ht="17.399999999999999" x14ac:dyDescent="0.3">
      <c r="B43" s="12"/>
    </row>
    <row r="44" spans="2:2" ht="17.399999999999999" x14ac:dyDescent="0.3">
      <c r="B44" s="12"/>
    </row>
    <row r="45" spans="2:2" ht="17.399999999999999" x14ac:dyDescent="0.3">
      <c r="B45" s="12"/>
    </row>
    <row r="46" spans="2:2" ht="17.399999999999999" x14ac:dyDescent="0.3">
      <c r="B46" s="12"/>
    </row>
    <row r="47" spans="2:2" ht="17.399999999999999" x14ac:dyDescent="0.3">
      <c r="B47" s="12"/>
    </row>
    <row r="48" spans="2:2" ht="17.399999999999999" x14ac:dyDescent="0.3">
      <c r="B48" s="12"/>
    </row>
    <row r="49" spans="2:2" ht="17.399999999999999" x14ac:dyDescent="0.3">
      <c r="B49" s="12"/>
    </row>
    <row r="50" spans="2:2" ht="17.399999999999999" x14ac:dyDescent="0.3">
      <c r="B50" s="12"/>
    </row>
    <row r="51" spans="2:2" ht="17.399999999999999" x14ac:dyDescent="0.3">
      <c r="B51" s="12"/>
    </row>
    <row r="52" spans="2:2" ht="17.399999999999999" x14ac:dyDescent="0.3">
      <c r="B52" s="12"/>
    </row>
    <row r="53" spans="2:2" ht="17.399999999999999" x14ac:dyDescent="0.3">
      <c r="B53" s="12"/>
    </row>
    <row r="54" spans="2:2" ht="17.399999999999999" x14ac:dyDescent="0.3">
      <c r="B54" s="12"/>
    </row>
    <row r="55" spans="2:2" ht="17.399999999999999" x14ac:dyDescent="0.3">
      <c r="B55" s="12"/>
    </row>
    <row r="56" spans="2:2" ht="17.399999999999999" x14ac:dyDescent="0.3">
      <c r="B56" s="12"/>
    </row>
    <row r="57" spans="2:2" ht="17.399999999999999" x14ac:dyDescent="0.3">
      <c r="B57" s="12"/>
    </row>
    <row r="58" spans="2:2" ht="17.399999999999999" x14ac:dyDescent="0.3">
      <c r="B58" s="12"/>
    </row>
    <row r="59" spans="2:2" ht="17.399999999999999" x14ac:dyDescent="0.3">
      <c r="B59" s="12"/>
    </row>
    <row r="60" spans="2:2" ht="17.399999999999999" x14ac:dyDescent="0.3">
      <c r="B60" s="12"/>
    </row>
    <row r="61" spans="2:2" ht="17.399999999999999" x14ac:dyDescent="0.3">
      <c r="B61" s="12"/>
    </row>
    <row r="62" spans="2:2" ht="17.399999999999999" x14ac:dyDescent="0.3">
      <c r="B62" s="12"/>
    </row>
    <row r="63" spans="2:2" ht="17.399999999999999" x14ac:dyDescent="0.3">
      <c r="B63" s="12"/>
    </row>
    <row r="64" spans="2:2" ht="17.399999999999999" x14ac:dyDescent="0.3">
      <c r="B64" s="12"/>
    </row>
    <row r="65" spans="2:2" ht="17.399999999999999" x14ac:dyDescent="0.3">
      <c r="B65" s="12"/>
    </row>
    <row r="66" spans="2:2" ht="17.399999999999999" x14ac:dyDescent="0.3">
      <c r="B66" s="12"/>
    </row>
    <row r="67" spans="2:2" ht="17.399999999999999" x14ac:dyDescent="0.3">
      <c r="B67" s="12"/>
    </row>
    <row r="68" spans="2:2" ht="17.399999999999999" x14ac:dyDescent="0.3">
      <c r="B68" s="12"/>
    </row>
    <row r="69" spans="2:2" ht="17.399999999999999" x14ac:dyDescent="0.3">
      <c r="B69" s="12"/>
    </row>
    <row r="70" spans="2:2" ht="17.399999999999999" x14ac:dyDescent="0.3">
      <c r="B70" s="12"/>
    </row>
    <row r="71" spans="2:2" ht="17.399999999999999" x14ac:dyDescent="0.3">
      <c r="B71" s="12"/>
    </row>
    <row r="72" spans="2:2" ht="17.399999999999999" x14ac:dyDescent="0.3">
      <c r="B72" s="12"/>
    </row>
    <row r="73" spans="2:2" ht="17.399999999999999" x14ac:dyDescent="0.3">
      <c r="B73" s="12"/>
    </row>
    <row r="74" spans="2:2" ht="17.399999999999999" x14ac:dyDescent="0.3">
      <c r="B74" s="12"/>
    </row>
    <row r="75" spans="2:2" ht="17.399999999999999" x14ac:dyDescent="0.3">
      <c r="B75" s="12"/>
    </row>
    <row r="76" spans="2:2" ht="17.399999999999999" x14ac:dyDescent="0.3">
      <c r="B76" s="12"/>
    </row>
    <row r="77" spans="2:2" ht="17.399999999999999" x14ac:dyDescent="0.3">
      <c r="B77" s="12"/>
    </row>
    <row r="78" spans="2:2" ht="17.399999999999999" x14ac:dyDescent="0.3">
      <c r="B78" s="12"/>
    </row>
    <row r="79" spans="2:2" ht="17.399999999999999" x14ac:dyDescent="0.3">
      <c r="B79" s="12"/>
    </row>
    <row r="80" spans="2:2" ht="17.399999999999999" x14ac:dyDescent="0.3">
      <c r="B80" s="12"/>
    </row>
    <row r="81" spans="2:2" ht="17.399999999999999" x14ac:dyDescent="0.3">
      <c r="B81" s="12"/>
    </row>
  </sheetData>
  <sheetProtection selectLockedCells="1" selectUnlockedCells="1"/>
  <mergeCells count="9">
    <mergeCell ref="B7:C7"/>
    <mergeCell ref="A4:C4"/>
    <mergeCell ref="D4:F4"/>
    <mergeCell ref="A1:C1"/>
    <mergeCell ref="D1:F1"/>
    <mergeCell ref="A2:C2"/>
    <mergeCell ref="D2:F2"/>
    <mergeCell ref="A3:C3"/>
    <mergeCell ref="D3:F3"/>
  </mergeCells>
  <pageMargins left="0.9055118110236221" right="0.27559055118110237" top="0.35433070866141736" bottom="0.31496062992125984" header="0.27559055118110237" footer="0.19685039370078741"/>
  <pageSetup paperSize="9" firstPageNumber="0" orientation="portrait"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3"/>
  <sheetViews>
    <sheetView view="pageBreakPreview" zoomScale="90" zoomScaleNormal="100" zoomScaleSheetLayoutView="90" workbookViewId="0">
      <selection activeCell="C10" sqref="C10"/>
    </sheetView>
  </sheetViews>
  <sheetFormatPr defaultRowHeight="13.2" x14ac:dyDescent="0.25"/>
  <cols>
    <col min="1" max="1" width="31.21875" customWidth="1"/>
    <col min="2" max="2" width="38.109375" customWidth="1"/>
    <col min="3" max="3" width="19.109375" customWidth="1"/>
  </cols>
  <sheetData>
    <row r="1" spans="1:6" ht="15.6" x14ac:dyDescent="0.3">
      <c r="A1" s="179" t="s">
        <v>395</v>
      </c>
      <c r="B1" s="179"/>
      <c r="C1" s="179"/>
      <c r="D1" s="179"/>
      <c r="E1" s="179"/>
      <c r="F1" s="179"/>
    </row>
    <row r="2" spans="1:6" ht="15.6" x14ac:dyDescent="0.3">
      <c r="A2" s="179" t="s">
        <v>205</v>
      </c>
      <c r="B2" s="179"/>
      <c r="C2" s="179"/>
      <c r="D2" s="179"/>
      <c r="E2" s="179"/>
      <c r="F2" s="179"/>
    </row>
    <row r="3" spans="1:6" ht="15.6" x14ac:dyDescent="0.3">
      <c r="A3" s="179" t="s">
        <v>0</v>
      </c>
      <c r="B3" s="179"/>
      <c r="C3" s="179"/>
      <c r="D3" s="179"/>
      <c r="E3" s="179"/>
      <c r="F3" s="179"/>
    </row>
    <row r="4" spans="1:6" ht="15.6" x14ac:dyDescent="0.3">
      <c r="A4" s="179" t="s">
        <v>401</v>
      </c>
      <c r="B4" s="179"/>
      <c r="C4" s="179"/>
      <c r="D4" s="179"/>
      <c r="E4" s="179"/>
      <c r="F4" s="179"/>
    </row>
    <row r="5" spans="1:6" ht="15.6" x14ac:dyDescent="0.3">
      <c r="A5" s="136"/>
      <c r="B5" s="136"/>
      <c r="C5" s="136"/>
      <c r="D5" s="136"/>
      <c r="E5" s="136"/>
      <c r="F5" s="136"/>
    </row>
    <row r="6" spans="1:6" ht="41.4" customHeight="1" x14ac:dyDescent="0.3">
      <c r="A6" s="182" t="s">
        <v>396</v>
      </c>
      <c r="B6" s="198"/>
      <c r="C6" s="198"/>
    </row>
    <row r="7" spans="1:6" ht="15" x14ac:dyDescent="0.25">
      <c r="A7" s="17"/>
      <c r="B7" s="17"/>
      <c r="C7" s="17"/>
    </row>
    <row r="8" spans="1:6" x14ac:dyDescent="0.25">
      <c r="A8" s="178" t="s">
        <v>6</v>
      </c>
      <c r="B8" s="178" t="s">
        <v>3</v>
      </c>
      <c r="C8" s="178" t="s">
        <v>377</v>
      </c>
    </row>
    <row r="9" spans="1:6" ht="29.4" customHeight="1" x14ac:dyDescent="0.25">
      <c r="A9" s="178"/>
      <c r="B9" s="178"/>
      <c r="C9" s="178"/>
    </row>
    <row r="10" spans="1:6" ht="46.8" x14ac:dyDescent="0.3">
      <c r="A10" s="137" t="s">
        <v>245</v>
      </c>
      <c r="B10" s="29" t="s">
        <v>40</v>
      </c>
      <c r="C10" s="30">
        <v>6733000</v>
      </c>
    </row>
    <row r="11" spans="1:6" ht="78" x14ac:dyDescent="0.3">
      <c r="A11" s="137" t="s">
        <v>240</v>
      </c>
      <c r="B11" s="29" t="s">
        <v>229</v>
      </c>
      <c r="C11" s="30">
        <v>238636</v>
      </c>
    </row>
    <row r="12" spans="1:6" ht="124.8" x14ac:dyDescent="0.3">
      <c r="A12" s="137" t="s">
        <v>241</v>
      </c>
      <c r="B12" s="29" t="s">
        <v>4</v>
      </c>
      <c r="C12" s="67">
        <v>300000</v>
      </c>
    </row>
    <row r="13" spans="1:6" ht="15.6" x14ac:dyDescent="0.3">
      <c r="A13" s="196" t="s">
        <v>141</v>
      </c>
      <c r="B13" s="197"/>
      <c r="C13" s="35">
        <f>SUM(C10:C12)</f>
        <v>7271636</v>
      </c>
    </row>
  </sheetData>
  <mergeCells count="13">
    <mergeCell ref="A1:C1"/>
    <mergeCell ref="D1:F1"/>
    <mergeCell ref="A2:C2"/>
    <mergeCell ref="D2:F2"/>
    <mergeCell ref="A3:C3"/>
    <mergeCell ref="D3:F3"/>
    <mergeCell ref="A13:B13"/>
    <mergeCell ref="A4:C4"/>
    <mergeCell ref="D4:F4"/>
    <mergeCell ref="A6:C6"/>
    <mergeCell ref="A8:A9"/>
    <mergeCell ref="B8:B9"/>
    <mergeCell ref="C8:C9"/>
  </mergeCells>
  <pageMargins left="0.70866141732283472" right="0.70866141732283472" top="0.31496062992125984" bottom="0.35433070866141736" header="0.15748031496062992" footer="0.23622047244094491"/>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0"/>
  <sheetViews>
    <sheetView tabSelected="1" view="pageBreakPreview" topLeftCell="E1" zoomScaleNormal="100" zoomScaleSheetLayoutView="100" workbookViewId="0">
      <selection activeCell="O16" sqref="O16"/>
    </sheetView>
  </sheetViews>
  <sheetFormatPr defaultColWidth="9.109375" defaultRowHeight="13.2" x14ac:dyDescent="0.25"/>
  <cols>
    <col min="1" max="1" width="0.109375" style="148" customWidth="1"/>
    <col min="2" max="4" width="0" style="148" hidden="1" customWidth="1"/>
    <col min="5" max="5" width="9.109375" style="148"/>
    <col min="6" max="6" width="65.33203125" style="148" customWidth="1"/>
    <col min="7" max="7" width="14" style="148" customWidth="1"/>
    <col min="8" max="8" width="0.109375" style="148" customWidth="1"/>
    <col min="9" max="257" width="9.109375" style="148" customWidth="1"/>
    <col min="258" max="16384" width="9.109375" style="148"/>
  </cols>
  <sheetData>
    <row r="1" spans="1:11" ht="15.6" customHeight="1" x14ac:dyDescent="0.3">
      <c r="A1" s="147"/>
      <c r="B1" s="147"/>
      <c r="C1" s="147"/>
      <c r="D1" s="147"/>
      <c r="E1" s="179" t="s">
        <v>364</v>
      </c>
      <c r="F1" s="179"/>
      <c r="G1" s="179"/>
      <c r="H1" s="140"/>
      <c r="I1" s="140"/>
      <c r="J1" s="140"/>
      <c r="K1" s="140"/>
    </row>
    <row r="2" spans="1:11" ht="15.6" customHeight="1" x14ac:dyDescent="0.3">
      <c r="A2" s="147"/>
      <c r="B2" s="147"/>
      <c r="C2" s="147"/>
      <c r="D2" s="147"/>
      <c r="E2" s="179" t="s">
        <v>205</v>
      </c>
      <c r="F2" s="179"/>
      <c r="G2" s="179"/>
      <c r="H2" s="140"/>
      <c r="I2" s="140"/>
      <c r="J2" s="140"/>
      <c r="K2" s="140"/>
    </row>
    <row r="3" spans="1:11" ht="15.6" customHeight="1" x14ac:dyDescent="0.3">
      <c r="A3" s="147"/>
      <c r="B3" s="147"/>
      <c r="C3" s="147"/>
      <c r="D3" s="147"/>
      <c r="E3" s="179" t="s">
        <v>0</v>
      </c>
      <c r="F3" s="179"/>
      <c r="G3" s="179"/>
      <c r="H3" s="140"/>
      <c r="I3" s="140"/>
      <c r="J3" s="140"/>
      <c r="K3" s="140"/>
    </row>
    <row r="4" spans="1:11" ht="15.6" customHeight="1" x14ac:dyDescent="0.3">
      <c r="A4" s="147"/>
      <c r="B4" s="147"/>
      <c r="C4" s="147"/>
      <c r="D4" s="147"/>
      <c r="E4" s="179" t="s">
        <v>401</v>
      </c>
      <c r="F4" s="179"/>
      <c r="G4" s="179"/>
      <c r="H4" s="149"/>
      <c r="I4" s="149"/>
      <c r="J4" s="150"/>
      <c r="K4" s="150"/>
    </row>
    <row r="5" spans="1:11" ht="15.6" customHeight="1" x14ac:dyDescent="0.3">
      <c r="A5" s="147"/>
      <c r="B5" s="147"/>
      <c r="C5" s="147"/>
      <c r="D5" s="147"/>
      <c r="E5" s="140"/>
      <c r="F5" s="140"/>
      <c r="G5" s="140"/>
      <c r="H5" s="149"/>
      <c r="I5" s="149"/>
      <c r="J5" s="150"/>
      <c r="K5" s="150"/>
    </row>
    <row r="6" spans="1:11" ht="14.4" customHeight="1" x14ac:dyDescent="0.25">
      <c r="A6" s="151"/>
      <c r="B6" s="151"/>
      <c r="C6" s="151"/>
      <c r="D6" s="151"/>
      <c r="E6" s="152"/>
      <c r="F6" s="152"/>
      <c r="G6" s="152"/>
      <c r="H6" s="151"/>
      <c r="I6" s="151"/>
    </row>
    <row r="7" spans="1:11" ht="46.5" customHeight="1" x14ac:dyDescent="0.3">
      <c r="A7" s="147"/>
      <c r="B7" s="147"/>
      <c r="C7" s="147"/>
      <c r="D7" s="147"/>
      <c r="E7" s="147"/>
      <c r="F7" s="201" t="s">
        <v>398</v>
      </c>
      <c r="G7" s="201"/>
      <c r="H7" s="147"/>
      <c r="I7" s="147"/>
    </row>
    <row r="8" spans="1:11" ht="14.4" customHeight="1" x14ac:dyDescent="0.25">
      <c r="A8" s="151"/>
      <c r="B8" s="151"/>
      <c r="C8" s="151"/>
      <c r="D8" s="151"/>
      <c r="E8" s="152"/>
      <c r="F8" s="152"/>
      <c r="G8" s="152"/>
      <c r="H8" s="151"/>
      <c r="I8" s="151"/>
    </row>
    <row r="9" spans="1:11" ht="31.2" customHeight="1" x14ac:dyDescent="0.3">
      <c r="A9" s="147"/>
      <c r="B9" s="153"/>
      <c r="C9" s="154"/>
      <c r="D9" s="154"/>
      <c r="E9" s="155" t="s">
        <v>137</v>
      </c>
      <c r="F9" s="156" t="s">
        <v>1</v>
      </c>
      <c r="G9" s="156" t="s">
        <v>397</v>
      </c>
      <c r="H9" s="151"/>
      <c r="I9" s="151"/>
    </row>
    <row r="10" spans="1:11" ht="81" customHeight="1" x14ac:dyDescent="0.3">
      <c r="A10" s="157"/>
      <c r="B10" s="199" t="s">
        <v>365</v>
      </c>
      <c r="C10" s="199"/>
      <c r="D10" s="200"/>
      <c r="E10" s="158"/>
      <c r="F10" s="159" t="s">
        <v>366</v>
      </c>
      <c r="G10" s="160">
        <f>G16</f>
        <v>326224.46999999997</v>
      </c>
      <c r="H10" s="161"/>
      <c r="I10" s="151"/>
    </row>
    <row r="11" spans="1:11" ht="15.6" customHeight="1" x14ac:dyDescent="0.3">
      <c r="A11" s="157"/>
      <c r="B11" s="162" t="s">
        <v>365</v>
      </c>
      <c r="C11" s="163">
        <v>30300</v>
      </c>
      <c r="D11" s="164">
        <v>540</v>
      </c>
      <c r="E11" s="165" t="s">
        <v>367</v>
      </c>
      <c r="F11" s="166" t="s">
        <v>368</v>
      </c>
      <c r="G11" s="167">
        <f>'Прил. 6 Расходы бюджета'!F104</f>
        <v>78544.47</v>
      </c>
      <c r="H11" s="161"/>
      <c r="I11" s="151"/>
    </row>
    <row r="12" spans="1:11" ht="15.6" x14ac:dyDescent="0.3">
      <c r="A12" s="157"/>
      <c r="B12" s="162" t="s">
        <v>365</v>
      </c>
      <c r="C12" s="163">
        <v>30400</v>
      </c>
      <c r="D12" s="164">
        <v>540</v>
      </c>
      <c r="E12" s="165" t="s">
        <v>369</v>
      </c>
      <c r="F12" s="166" t="s">
        <v>370</v>
      </c>
      <c r="G12" s="167">
        <f>'Прил. 6 Расходы бюджета'!F32</f>
        <v>87680</v>
      </c>
      <c r="H12" s="161"/>
      <c r="I12" s="151"/>
    </row>
    <row r="13" spans="1:11" ht="15.6" x14ac:dyDescent="0.3">
      <c r="A13" s="157"/>
      <c r="B13" s="162" t="s">
        <v>365</v>
      </c>
      <c r="C13" s="163">
        <v>30600</v>
      </c>
      <c r="D13" s="164">
        <v>540</v>
      </c>
      <c r="E13" s="165" t="s">
        <v>371</v>
      </c>
      <c r="F13" s="166" t="s">
        <v>372</v>
      </c>
      <c r="G13" s="167">
        <f>'Прил. 6 Расходы бюджета'!F119</f>
        <v>120000</v>
      </c>
      <c r="H13" s="161"/>
      <c r="I13" s="151"/>
    </row>
    <row r="14" spans="1:11" ht="409.6" hidden="1" customHeight="1" x14ac:dyDescent="0.3">
      <c r="A14" s="147"/>
      <c r="B14" s="168"/>
      <c r="C14" s="168"/>
      <c r="D14" s="168"/>
      <c r="E14" s="169"/>
      <c r="F14" s="166" t="s">
        <v>373</v>
      </c>
      <c r="G14" s="167">
        <v>709750000</v>
      </c>
      <c r="H14" s="151"/>
      <c r="I14" s="151"/>
    </row>
    <row r="15" spans="1:11" ht="15.6" x14ac:dyDescent="0.3">
      <c r="A15" s="147"/>
      <c r="B15" s="168"/>
      <c r="C15" s="168"/>
      <c r="D15" s="168"/>
      <c r="E15" s="169">
        <v>195</v>
      </c>
      <c r="F15" s="166" t="s">
        <v>374</v>
      </c>
      <c r="G15" s="167">
        <f>'Прил. 6 Расходы бюджета'!F34</f>
        <v>40000</v>
      </c>
      <c r="H15" s="151"/>
      <c r="I15" s="151"/>
    </row>
    <row r="16" spans="1:11" ht="15" customHeight="1" x14ac:dyDescent="0.3">
      <c r="A16" s="147"/>
      <c r="B16" s="170"/>
      <c r="C16" s="170"/>
      <c r="D16" s="170"/>
      <c r="E16" s="171"/>
      <c r="F16" s="172" t="s">
        <v>136</v>
      </c>
      <c r="G16" s="173">
        <f>G11+G12+G13+G15</f>
        <v>326224.46999999997</v>
      </c>
      <c r="H16" s="147"/>
      <c r="I16" s="147"/>
    </row>
    <row r="20" spans="6:6" x14ac:dyDescent="0.25">
      <c r="F20" s="174"/>
    </row>
  </sheetData>
  <mergeCells count="6">
    <mergeCell ref="B10:D10"/>
    <mergeCell ref="E1:G1"/>
    <mergeCell ref="E2:G2"/>
    <mergeCell ref="E3:G3"/>
    <mergeCell ref="E4:G4"/>
    <mergeCell ref="F7:G7"/>
  </mergeCells>
  <printOptions horizontalCentered="1"/>
  <pageMargins left="0.98425196850393704" right="0.39370078740157483" top="0.78740157480314965" bottom="0.59055118110236227" header="0.51181102362204722" footer="0.51181102362204722"/>
  <pageSetup paperSize="9" fitToHeight="0" orientation="portrait" r:id="rId1"/>
  <headerFooter differentFirst="1" scaleWithDoc="0">
    <oddHeader>&amp;P</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12</vt:i4>
      </vt:variant>
      <vt:variant>
        <vt:lpstr>Именованные диапазоны</vt:lpstr>
      </vt:variant>
      <vt:variant>
        <vt:i4>8</vt:i4>
      </vt:variant>
    </vt:vector>
  </HeadingPairs>
  <TitlesOfParts>
    <vt:vector size="20" baseType="lpstr">
      <vt:lpstr>Прил.1 Нормативы зачислений</vt:lpstr>
      <vt:lpstr>прил.2 Перечень адм.дох.</vt:lpstr>
      <vt:lpstr>Прил.3 Перечень гл.адм. источ.</vt:lpstr>
      <vt:lpstr>Прил.4 Доходы бюджета</vt:lpstr>
      <vt:lpstr>Прил.5 Расходы бюджета</vt:lpstr>
      <vt:lpstr>Прил. 6 Расходы бюджета</vt:lpstr>
      <vt:lpstr>Прил.7 Перечень гл. расп.</vt:lpstr>
      <vt:lpstr>Прил.8 Ведомственная</vt:lpstr>
      <vt:lpstr>Прил.9 Источники</vt:lpstr>
      <vt:lpstr>Прил.10 Программы</vt:lpstr>
      <vt:lpstr>Приложение 11 МБТ из субъектов</vt:lpstr>
      <vt:lpstr>Приложение 12 МБТ</vt:lpstr>
      <vt:lpstr>'Приложение 12 МБТ'!Заголовки_для_печати</vt:lpstr>
      <vt:lpstr>'Прил. 6 Расходы бюджета'!Область_печати</vt:lpstr>
      <vt:lpstr>'Прил.10 Программы'!Область_печати</vt:lpstr>
      <vt:lpstr>'прил.2 Перечень адм.дох.'!Область_печати</vt:lpstr>
      <vt:lpstr>'Прил.4 Доходы бюджета'!Область_печати</vt:lpstr>
      <vt:lpstr>'Прил.5 Расходы бюджета'!Область_печати</vt:lpstr>
      <vt:lpstr>'Прил.8 Ведомственная'!Область_печати</vt:lpstr>
      <vt:lpstr>'Приложение 11 МБТ из субъектов'!Область_печати</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Finansist</dc:creator>
  <cp:lastModifiedBy>Finansist</cp:lastModifiedBy>
  <cp:lastPrinted>2020-11-17T08:43:03Z</cp:lastPrinted>
  <dcterms:created xsi:type="dcterms:W3CDTF">2015-11-18T06:59:18Z</dcterms:created>
  <dcterms:modified xsi:type="dcterms:W3CDTF">2020-12-22T10:14:28Z</dcterms:modified>
</cp:coreProperties>
</file>