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" yWindow="84" windowWidth="22932" windowHeight="9480" tabRatio="879"/>
  </bookViews>
  <sheets>
    <sheet name="прил.1 Перечень главн.адм.дох." sheetId="15" r:id="rId1"/>
    <sheet name="Прил.2 Доходы бюджета" sheetId="4" r:id="rId2"/>
    <sheet name="Прил.3 Расходы бюджета" sheetId="5" r:id="rId3"/>
    <sheet name="Прил. 4 Расходы бюджета" sheetId="6" r:id="rId4"/>
    <sheet name="Прил.5 Распред. бюдж. ассигн." sheetId="14" r:id="rId5"/>
    <sheet name="Прил.6 Ведомственная" sheetId="7" r:id="rId6"/>
    <sheet name="Прил.7 Источники" sheetId="8" r:id="rId7"/>
    <sheet name="Прил.8 Программы" sheetId="9" r:id="rId8"/>
    <sheet name="Приложение 9 МБТ из субъектов" sheetId="13" r:id="rId9"/>
  </sheets>
  <definedNames>
    <definedName name="_GoBack" localSheetId="0">'прил.1 Перечень главн.адм.дох.'!#REF!</definedName>
    <definedName name="_xlnm.Print_Area" localSheetId="3">'Прил. 4 Расходы бюджета'!$A$1:$F$152</definedName>
    <definedName name="_xlnm.Print_Area" localSheetId="1">'Прил.2 Доходы бюджета'!$A$1:$C$46</definedName>
    <definedName name="_xlnm.Print_Area" localSheetId="2">'Прил.3 Расходы бюджета'!$A$1:$C$36</definedName>
    <definedName name="_xlnm.Print_Area" localSheetId="5">'Прил.6 Ведомственная'!$A$1:$C$14</definedName>
    <definedName name="_xlnm.Print_Area" localSheetId="7">'Прил.8 Программы'!$A$1:$C$29</definedName>
  </definedNames>
  <calcPr calcId="144525"/>
</workbook>
</file>

<file path=xl/calcChain.xml><?xml version="1.0" encoding="utf-8"?>
<calcChain xmlns="http://schemas.openxmlformats.org/spreadsheetml/2006/main">
  <c r="C9" i="14" l="1"/>
  <c r="C9" i="7"/>
  <c r="F51" i="6"/>
  <c r="F37" i="6"/>
  <c r="F17" i="6"/>
  <c r="F50" i="6"/>
  <c r="C20" i="13" l="1"/>
  <c r="F144" i="6"/>
  <c r="F115" i="6"/>
  <c r="F112" i="6"/>
  <c r="F106" i="6"/>
  <c r="F100" i="6"/>
  <c r="F103" i="6"/>
  <c r="F75" i="6"/>
  <c r="F73" i="6"/>
  <c r="C35" i="4"/>
  <c r="C21" i="9" l="1"/>
  <c r="C27" i="9"/>
  <c r="F151" i="6"/>
  <c r="F54" i="6"/>
  <c r="F20" i="6"/>
  <c r="F119" i="6"/>
  <c r="C28" i="9" l="1"/>
  <c r="F109" i="6"/>
  <c r="F87" i="6"/>
  <c r="C23" i="5"/>
  <c r="F70" i="6" l="1"/>
  <c r="C15" i="4"/>
  <c r="F130" i="6" l="1"/>
  <c r="F129" i="6" s="1"/>
  <c r="F128" i="6" s="1"/>
  <c r="F85" i="6"/>
  <c r="F149" i="6"/>
  <c r="F148" i="6" s="1"/>
  <c r="F147" i="6" s="1"/>
  <c r="F139" i="6"/>
  <c r="F138" i="6" s="1"/>
  <c r="F135" i="6"/>
  <c r="F134" i="6" s="1"/>
  <c r="F133" i="6" s="1"/>
  <c r="F124" i="6"/>
  <c r="F122" i="6"/>
  <c r="F97" i="6"/>
  <c r="F96" i="6" s="1"/>
  <c r="F93" i="6"/>
  <c r="F89" i="6"/>
  <c r="F83" i="6"/>
  <c r="F78" i="6"/>
  <c r="F65" i="6"/>
  <c r="F58" i="6" s="1"/>
  <c r="F46" i="6"/>
  <c r="F45" i="6" s="1"/>
  <c r="F44" i="6" s="1"/>
  <c r="F41" i="6"/>
  <c r="F38" i="6"/>
  <c r="F19" i="6"/>
  <c r="F30" i="6"/>
  <c r="F32" i="6"/>
  <c r="F35" i="6"/>
  <c r="F16" i="6"/>
  <c r="F12" i="6"/>
  <c r="F118" i="6" l="1"/>
  <c r="F81" i="6"/>
  <c r="F137" i="6"/>
  <c r="F92" i="6"/>
  <c r="F77" i="6"/>
  <c r="F49" i="6"/>
  <c r="F34" i="6"/>
  <c r="F29" i="6"/>
  <c r="C34" i="5"/>
  <c r="C32" i="5"/>
  <c r="C30" i="5"/>
  <c r="C28" i="5"/>
  <c r="C20" i="5"/>
  <c r="C18" i="5"/>
  <c r="C9" i="5"/>
  <c r="C34" i="4"/>
  <c r="C32" i="4"/>
  <c r="C30" i="4"/>
  <c r="C27" i="4"/>
  <c r="C25" i="4" s="1"/>
  <c r="C23" i="4"/>
  <c r="C13" i="4"/>
  <c r="F57" i="6" l="1"/>
  <c r="F80" i="6"/>
  <c r="C12" i="4"/>
  <c r="C46" i="4" s="1"/>
  <c r="C17" i="8" s="1"/>
  <c r="F11" i="6"/>
  <c r="C36" i="5"/>
  <c r="C18" i="8" s="1"/>
  <c r="F152" i="6" l="1"/>
  <c r="C11" i="7" l="1"/>
</calcChain>
</file>

<file path=xl/sharedStrings.xml><?xml version="1.0" encoding="utf-8"?>
<sst xmlns="http://schemas.openxmlformats.org/spreadsheetml/2006/main" count="601" uniqueCount="384">
  <si>
    <t>Приложение  1</t>
  </si>
  <si>
    <t>Каменниковского сельского поселения</t>
  </si>
  <si>
    <t>Наименование</t>
  </si>
  <si>
    <t>№ п/п</t>
  </si>
  <si>
    <t>Наименование доходов</t>
  </si>
  <si>
    <t>240 1 08 04020 01 1000 110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</si>
  <si>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</t>
  </si>
  <si>
    <t>240 2 02 02041 10 0000 151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</si>
  <si>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</si>
  <si>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240 2 02 02999 10 0000 151</t>
  </si>
  <si>
    <t>Прочие субсидии бюджетам сельских поселений</t>
  </si>
  <si>
    <t>240 2 02 03015 10 0000 151</t>
  </si>
  <si>
    <t>240 2 02 04014 10 0000 151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</si>
  <si>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</si>
  <si>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</si>
  <si>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</si>
  <si>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</si>
  <si>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</si>
  <si>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</si>
  <si>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</si>
  <si>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</si>
  <si>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</si>
  <si>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</si>
  <si>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</si>
  <si>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</si>
  <si>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</si>
  <si>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</si>
  <si>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</si>
  <si>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</si>
  <si>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</si>
  <si>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</si>
  <si>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</si>
  <si>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</si>
  <si>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</si>
  <si>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</si>
  <si>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</si>
  <si>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</si>
  <si>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</si>
  <si>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</si>
  <si>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</si>
  <si>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</si>
  <si>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</si>
  <si>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</si>
  <si>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</si>
  <si>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</si>
  <si>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</si>
  <si>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000 1 08 00000 00 0000 000</t>
  </si>
  <si>
    <t>Государственная пошлина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</si>
  <si>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</si>
  <si>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</si>
  <si>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</si>
  <si>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</si>
  <si>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</si>
  <si>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</si>
  <si>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</si>
  <si>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</si>
  <si>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130 2 02 01001 10 0000 151</t>
  </si>
  <si>
    <t>Дотации бюджетам поселений на  выравнивание бюджетной обеспеченности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</si>
  <si>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</t>
  </si>
  <si>
    <t>ВСЕГО: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</si>
  <si>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2016 год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</si>
  <si>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</si>
  <si>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</si>
  <si>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</si>
  <si>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</si>
  <si>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</si>
  <si>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</si>
  <si>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</si>
  <si>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</si>
  <si>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</si>
  <si>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</si>
  <si>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</si>
  <si>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</si>
  <si>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</si>
  <si>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</si>
  <si>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</si>
  <si>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</si>
  <si>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</si>
  <si>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</si>
  <si>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</si>
  <si>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</si>
  <si>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</si>
  <si>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03 09</t>
  </si>
  <si>
    <r>
      <t>Предупреждение и ликвидация последствий чрезвычайных ситуаций природного и техногенного характера, гражданская оборона и правоохранительная деятельность</t>
    </r>
    <r>
      <rPr>
        <sz val="14"/>
        <rFont val="Times New Roman"/>
        <family val="1"/>
        <charset val="204"/>
      </rPr>
      <t xml:space="preserve"> </t>
    </r>
  </si>
  <si>
    <t>04 00</t>
  </si>
  <si>
    <t>Национальная  экономика</t>
  </si>
  <si>
    <t xml:space="preserve">04 09 </t>
  </si>
  <si>
    <t>Дорожное хозяйство</t>
  </si>
  <si>
    <t>04 12</t>
  </si>
  <si>
    <t>Другие вопросы в области национальной экономики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</si>
  <si>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</si>
  <si>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</si>
  <si>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</si>
  <si>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</si>
  <si>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</si>
  <si>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</si>
  <si>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</si>
  <si>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</si>
  <si>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</si>
  <si>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</si>
  <si>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</si>
  <si>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</si>
  <si>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</si>
  <si>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</si>
  <si>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</si>
  <si>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</si>
  <si>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</si>
  <si>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</si>
  <si>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10 00</t>
  </si>
  <si>
    <t>Социальная политика</t>
  </si>
  <si>
    <t>10 03</t>
  </si>
  <si>
    <t>Социальное обеспечение населения</t>
  </si>
  <si>
    <t>11 00</t>
  </si>
  <si>
    <t>Физическая культура и спорт</t>
  </si>
  <si>
    <t>11 02</t>
  </si>
  <si>
    <t>Массовый спорт</t>
  </si>
  <si>
    <t>Всего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</si>
  <si>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2016 год
</t>
  </si>
  <si>
    <t>Раздел</t>
  </si>
  <si>
    <t>ПР</t>
  </si>
  <si>
    <t>КЦСР</t>
  </si>
  <si>
    <t>КВР</t>
  </si>
  <si>
    <t>01</t>
  </si>
  <si>
    <t>Функционирование высшего должностного лица субъекта РФ и органа местного самоуправления</t>
  </si>
  <si>
    <t>02</t>
  </si>
  <si>
    <t>Глава муниципального образования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</si>
  <si>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</si>
  <si>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</si>
  <si>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03</t>
  </si>
  <si>
    <t>Депутаты представительного органа муниципального образования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</si>
  <si>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</si>
  <si>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</si>
  <si>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</si>
  <si>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</si>
  <si>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Центральный аппарат</t>
  </si>
  <si>
    <t>Прочая закупка товаров, работ и услуг для обеспечения государственных (муниципальных) нужд</t>
  </si>
  <si>
    <t>Уплата налога на имущество организаций и земельного налога</t>
  </si>
  <si>
    <t>Уплата прочих налогов, сборов и иных платежей</t>
  </si>
  <si>
    <t>Иные межбюджетные трансферты</t>
  </si>
  <si>
    <t>06</t>
  </si>
  <si>
    <t>Межбюджетные трансферты  бюджетам  муниципальных районов  из бюджетов  поселений и бюджетные трансферты  бюджетам поселений из бюджетов муниципальных районов на осуществление части полномочий по решению вопросов местного значения в соответствии  с  заключенными соглашениями (Казначейское исполнение бюджета)</t>
  </si>
  <si>
    <t>540</t>
  </si>
  <si>
    <t>Межбюджетные трансферты  бюджетам  муниципальных районов  из бюджетов  поселений и бюджетные трансферты  бюджетам поселений из бюджетов муниципальных районов на осуществление части полномочий по решению вопросов местного значения в соответствии  с  заключенными соглашениями (КСП)</t>
  </si>
  <si>
    <t>11</t>
  </si>
  <si>
    <t>Резервные фонды местных администраций</t>
  </si>
  <si>
    <t>Резервные средства</t>
  </si>
  <si>
    <t>870</t>
  </si>
  <si>
    <t>Другие общегосударственные вопросы</t>
  </si>
  <si>
    <t>Муниципальная целевая программа «Развитие информационно-коммуникационных технологий Каменниковского сельского поселения Рыбинского муниципального района Ярославской области на 2016 – 2018 годы»</t>
  </si>
  <si>
    <t>Развитие информационно-коммуникационных технологий</t>
  </si>
  <si>
    <t>244</t>
  </si>
  <si>
    <t>Муниципальная целевая программа «Развитие материально-технической базы Каменниковского сельского поселения Рыбинского муниципального района ЯО» на 2016 год</t>
  </si>
  <si>
    <t>Развитие материаль-технической базы</t>
  </si>
  <si>
    <t>Осуществление первичного воинского учета на территориях, где отсутствуют военные комиссариаты</t>
  </si>
  <si>
    <t>Предупреждение и ликвидация последствий чрезвычайных ситуаций природного и техногенного характера, гражданская оборона</t>
  </si>
  <si>
    <t>09</t>
  </si>
  <si>
    <t>Реализация мероприятий по гражданской обороне, предупреждение и ликвидация ЧС и обеспечению безопасности людей на водных объектах</t>
  </si>
  <si>
    <t>Муниципальная целевая программа «Обеспечение пожарной безопасности в населенных пунктах Каменниковского сельского поселения Рыбинского муниципального района на 2014 – 2016 годы»</t>
  </si>
  <si>
    <t>Обеспечение пожарной безопасности</t>
  </si>
  <si>
    <t>Национальная экономика</t>
  </si>
  <si>
    <t>Муниципальная целевая программа «Развитие дорожного хозяйства Каменниковского сельского поселения Рыбинского муниципального района на 2014 – 2016 годы»</t>
  </si>
  <si>
    <t>Реализация мероприятий в области дорожного хозяйства за счёт средств бюджета района</t>
  </si>
  <si>
    <t>Реализация мероприятий в области дорожного хозяйства за счёт средств местного бюджета</t>
  </si>
  <si>
    <t>Реализация мероприятий по финансированию дорожного хозяйства за счёт средств областного бюджета</t>
  </si>
  <si>
    <t>12</t>
  </si>
  <si>
    <t>МЦП "Мероприятия по землеустройству и землепользованию в Каменниковском сельском поселении на 2016 год" Мероприятия по землеустройству и землепользованию</t>
  </si>
  <si>
    <t>05</t>
  </si>
  <si>
    <t xml:space="preserve">МАП «Переселение граждан из аварийного жилищного фонда  Каменниковского сельского  поселения 
Рыбинского муниципального района с учетом необходимости развития малоэтажного жилищного строительства" на 2016 - 2017 годы
</t>
  </si>
  <si>
    <t>Переселение граждан из аварийного жилищного фонда, признанного непригодным для проживания за счет средств местного бюджета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</si>
  <si>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</si>
  <si>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</si>
  <si>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МЦП "Развитие жилищно-коммунального хозяйства Каменниковского сельского поселения на 2016 год"</t>
  </si>
  <si>
    <t>Мероприятия в области жилищного хозяйства</t>
  </si>
  <si>
    <t>МЦП "Благоустройство территории Каменниковского сельского поселения" на 2014-2016 годы</t>
  </si>
  <si>
    <t>Уличное освещение</t>
  </si>
  <si>
    <t>Организация и содержание мест захоронения</t>
  </si>
  <si>
    <t xml:space="preserve">Прочие мероприятия по благоустройству поселений </t>
  </si>
  <si>
    <t>Межбюджетные трансферты бюджету района из бюджета поселений путем заключения соглашений на организацию деятельности комиссии по регулированию вопросов ЖКХ</t>
  </si>
  <si>
    <t>иные межбюджетные трансферты</t>
  </si>
  <si>
    <t>МЦП "Обеспечение качественными бытовыми услугами населения Каменниковского сельского поселения Рыбинского муниципального района" на 2014-2016 годы</t>
  </si>
  <si>
    <t>Обеспечение мероприятий по капитальному ремонту, модернизации и содержанию бань</t>
  </si>
  <si>
    <t>07</t>
  </si>
  <si>
    <t>МЦП "Молодежная политика в Каменниковском сельском поселении" на 2014-2016 годы</t>
  </si>
  <si>
    <t>08</t>
  </si>
  <si>
    <t>Культура</t>
  </si>
  <si>
    <t>Муниципальная целевая программа «Развитие культуры в Каменниковском сельском поселении Рыбинского муниципального района на 2014 – 2016 годы»</t>
  </si>
  <si>
    <t>10</t>
  </si>
  <si>
    <t xml:space="preserve">МЦП "Государственная поддержка молодых семей Каменниковского сельского поселения в приобретении (строительстве) жилья на 2015 год. </t>
  </si>
  <si>
    <t>Муниципальная целевая программа «Развитие физической культуры и спорта в Каменниковском сельском поселении Рыбинского муниципального района на 2014 – 2015 годы»</t>
  </si>
  <si>
    <t xml:space="preserve"> Развитие физкультуры и спорта</t>
  </si>
  <si>
    <t>ИТОГО  РАСХОДОВ</t>
  </si>
  <si>
    <t>Распределение бюджетных ассигнований по распорядителям бюджетных средств на 2016 год</t>
  </si>
  <si>
    <t>Наименование (ГРБС)</t>
  </si>
  <si>
    <t>Код ведомственной классификации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</si>
  <si>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</si>
  <si>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</si>
  <si>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Источники внутреннего финансирования дефицита бюджета Каменниковского сельского поселения на 2016 год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</si>
  <si>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</si>
  <si>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</si>
  <si>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</si>
  <si>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</si>
  <si>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</si>
  <si>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</si>
  <si>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</si>
  <si>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</si>
  <si>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Изменение остатков средств на счетах по учету средств бюджета поселения</t>
  </si>
  <si>
    <t>240 01 05 00 00 00 0000 000</t>
  </si>
  <si>
    <t>Увеличение прочих остатков средств бюджета поселения</t>
  </si>
  <si>
    <t>240 01 05 02 01 10 0000 510</t>
  </si>
  <si>
    <t>Уменьшение прочих остатков средств бюджета поселения</t>
  </si>
  <si>
    <t>240 01 05 02 01 10 0000 610</t>
  </si>
  <si>
    <t>Итого источников внутреннего финансирования</t>
  </si>
  <si>
    <t>Сумма, планируемая на 2016 год</t>
  </si>
  <si>
    <t>МЦП "Развитие материально-технической базы Каменниковского сельского поселении Рыбинского района ЯО" на 2016 год</t>
  </si>
  <si>
    <t>МЦП «Развитие информационно-коммуникационных технологий Каменниковского с/п РМР» 2016-2018 годы</t>
  </si>
  <si>
    <t>МЦП "Гражданская оборона и чрезвычайные ситуации на территории Каменниковского сельского поселения на 2014-2016 годы"</t>
  </si>
  <si>
    <t>МЦП «Обеспечение пожарной безопасности в населенных пунктах 
Каменниковского сельского поселения» 
на 2014-2016 годы</t>
  </si>
  <si>
    <t>МЦП "Развитие дорожного хозяйства Каменниковского с/поселения Рыбинского муниципального района "на 2014-2016 годы</t>
  </si>
  <si>
    <t>МЦП "Мероприятия по землеустройству и землепользованию в Каменниковском сельском поселении на 2015 год"</t>
  </si>
  <si>
    <t>МАП "Переселение граждан из аварийного жилищного фонда Каменниковского сельского  поселения Рыбинского муниципального района с учетом необходимости развития малоэтажного жилищного строительства" на 2016 - 2017 годы</t>
  </si>
  <si>
    <t>МЦП "Развитие жилищно-коммунального хозяйства Каменниковского сельского  поселения» на  2014 год</t>
  </si>
  <si>
    <t>МЦП "Благоустройство территории Каменниковского сельского поселения"на 2014-2016 годы</t>
  </si>
  <si>
    <t>МЦП "Молодежная политика в Каменниковском с/поселении на 2014-2016 годы"</t>
  </si>
  <si>
    <t>МЦП "Развитие культуры в Каменниковском с/поселении на 2014-2016 годы"</t>
  </si>
  <si>
    <t>МЦП "Государственна поддержка молодых семей Каменниковского сельского поселения в приобретении (строительстве) жилья на 2015 год</t>
  </si>
  <si>
    <t>МЦП «Развитие физической культуры и спорта на территории Каменниковского сельского поселения Рыбинского муниципального района на 2014-2015 года»</t>
  </si>
  <si>
    <t>Итого</t>
  </si>
  <si>
    <t>Код ГРБС</t>
  </si>
  <si>
    <t>Приложение  2</t>
  </si>
  <si>
    <t>Приложение  3</t>
  </si>
  <si>
    <t>Приложение  4</t>
  </si>
  <si>
    <t>Приложение  5</t>
  </si>
  <si>
    <t>Приложение  6</t>
  </si>
  <si>
    <t>2016 год</t>
  </si>
  <si>
    <t>Наименование главного распорядителя бюджетных средств</t>
  </si>
  <si>
    <t>Ведомственная структура расходов  бюджета Каменниковского сельского поселения на 2016 год</t>
  </si>
  <si>
    <t>Итого:</t>
  </si>
  <si>
    <t xml:space="preserve">Объем межбюджетных транфертов, получаемых из других бюджетов бюджетной системы Российской Федерации на 2016 год </t>
  </si>
  <si>
    <t>Приложение  7</t>
  </si>
  <si>
    <t>129</t>
  </si>
  <si>
    <t xml:space="preserve">Фонд оплаты труда государственных (муниципальных) органов 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</si>
  <si>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</si>
  <si>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 решению Муниципального Совета</t>
  </si>
  <si>
    <t>от 22.12.2015 года № 12</t>
  </si>
  <si>
    <t>50 1 00 20460</t>
  </si>
  <si>
    <t>50 1 00 20490</t>
  </si>
  <si>
    <t>50 1 00 20470</t>
  </si>
  <si>
    <t>853</t>
  </si>
  <si>
    <t>Уплата иных платежей</t>
  </si>
  <si>
    <t>50 1 00 20500</t>
  </si>
  <si>
    <t>50 1 00 20520</t>
  </si>
  <si>
    <t>50 2 00 20540</t>
  </si>
  <si>
    <t>02 3 00 20050</t>
  </si>
  <si>
    <t>02 4 00 20060</t>
  </si>
  <si>
    <t>50 1 00 51180</t>
  </si>
  <si>
    <t>09 1 00 20290</t>
  </si>
  <si>
    <t>09 2 00 20310</t>
  </si>
  <si>
    <t>08 1 00 10240</t>
  </si>
  <si>
    <t>08 1 00 20280</t>
  </si>
  <si>
    <t>08 1 00 72440</t>
  </si>
  <si>
    <t>13 1 00 20400</t>
  </si>
  <si>
    <t>03 1 00 20080</t>
  </si>
  <si>
    <t>07 7 00 20260</t>
  </si>
  <si>
    <t>07 6 00 20250</t>
  </si>
  <si>
    <t>01 1 00 20010</t>
  </si>
  <si>
    <t>01 2 00 20020</t>
  </si>
  <si>
    <t>01 3 00 20030</t>
  </si>
  <si>
    <t>50 1 00 20530</t>
  </si>
  <si>
    <t>17 1 00 20590</t>
  </si>
  <si>
    <t>05 1 00 20140</t>
  </si>
  <si>
    <t>10 3 00 20340</t>
  </si>
  <si>
    <t>11 2 00 20360</t>
  </si>
  <si>
    <t>Перечень муниципальных целевых программ Каменниковского сельского поселения Рыбинского муниципального района</t>
  </si>
  <si>
    <t>50 1 00 20510</t>
  </si>
  <si>
    <t>03 1 00 09502</t>
  </si>
  <si>
    <t>03 1 00 09602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</si>
  <si>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 за счёт средств,поступивших от государственной корпорации-Фонда содействия реформированию жилищно-коммунального хозяйства</t>
  </si>
  <si>
    <t>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</t>
  </si>
  <si>
    <t>Муниципальная целевая программа «Мероприятия по гражданской обороне, предупреждение и ликвидация чрезвычайных ситуаций и обеспечение безопасности людей на водных объектах на территории Каменниковского сельского поселения" на 2014 – 2016 годы</t>
  </si>
  <si>
    <t>Субсидии бюджетам сельских поселений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</si>
  <si>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сельских поселений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бюджетов</t>
  </si>
  <si>
    <t>240 2 02 02 088 10 0004 151</t>
  </si>
  <si>
    <t>240 2 02 02 089 10 0004 151</t>
  </si>
  <si>
    <t>100 1 03 02 230 01 0000 110</t>
  </si>
  <si>
    <t>100 1 03 02 240 01 0000 110</t>
  </si>
  <si>
    <t>100 1 03 02 250 01 0000 110</t>
  </si>
  <si>
    <t>08 1 00 74380</t>
  </si>
  <si>
    <t>Реализация мероприятий в области дорожного хозяйства за счёт средств субсидии на повышение эффективности деятельности органов местного самоуправления за счёт средств областного бюджета</t>
  </si>
  <si>
    <t>Межбюджетные трансферты бюджету района из бюджета поселений путём заключения соглашений на организацию мероприятий по работе с детьми и молодежью</t>
  </si>
  <si>
    <t>Доходы бюджета Каменниковского сельского поселения  в соответствии  с классификацией доходов бюджетов Российской Федерации                                                        на 2016 год</t>
  </si>
  <si>
    <t>240 2 02 02008 10 0000 151</t>
  </si>
  <si>
    <t>Субсидии бюджетам сельских поселений на обеспечение жильем молодых семей</t>
  </si>
  <si>
    <t>03 2 00 S0200</t>
  </si>
  <si>
    <t>Мероприятия на государственную поддержку молодых семей в улучшении жилищных условий за счёт средств местного бюджета</t>
  </si>
  <si>
    <t>03 2 00 R0200</t>
  </si>
  <si>
    <t>Субсидия на государственную поддержку молодых семей Ярославской области в приобретении (строительстве) жилья за счёт областного бюджета</t>
  </si>
  <si>
    <t>15 3 00 20770</t>
  </si>
  <si>
    <t>Взносы на формирование фонда капитального ремонта помещений, находящихся в муниципальной собственности</t>
  </si>
  <si>
    <t>122</t>
  </si>
  <si>
    <t>Иные выплаты персоналу государственных (муниципальных) органов, за исключением фонда оплаты труда</t>
  </si>
  <si>
    <t>МЦП «Мероприятия по управлению и распоряжению имуществом, находящимся в муниципальной собственности Каменниковского сельского поселения" на 2016 год</t>
  </si>
  <si>
    <t>Субсидии бюджетам сельских поселений на реализацию федеральных целевых программ</t>
  </si>
  <si>
    <t>240 2 02 02051 10 0000 151</t>
  </si>
  <si>
    <t>240 2 02 02216 10 0000 151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</si>
  <si>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</si>
  <si>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от 16.06.2016 года № 23</t>
  </si>
  <si>
    <t>08 1 00 74790</t>
  </si>
  <si>
    <t>Субсидия на капитальный ремонт и ремонт дворовых территорий многоквартирных домов, проездов к дворовым территориям многоквартирных домов населённых пунктов за счёт средств областного бюджета</t>
  </si>
  <si>
    <t>08 1 00 S4790</t>
  </si>
  <si>
    <t>Мероприятия по капитальному ремонту и ремонту дворовых территорий многоквартирных домов, проездов к дворвым территориям многоквартирных домов населённых пунктов за счёт средств местного бюджета</t>
  </si>
  <si>
    <t>08 1 00 S2440</t>
  </si>
  <si>
    <t>Муниципальная целевая программа «Развитие дорожного хозяйства Каменниковского сельского поселения Рыбинского муниципального района на 2014 – 2016 годы»                                   Мероприятия по финансированию дорожного хозяйства за счёт средств местного бюджета (софинансирование бюджета области)</t>
  </si>
  <si>
    <t>01 1 00 74770</t>
  </si>
  <si>
    <t>Субсидия на благоустройство населённых пунктов  Ярославской области</t>
  </si>
  <si>
    <t>01 1 00 S4770</t>
  </si>
  <si>
    <t>Мероприятия по организации уличного освещения за счёт средств местного бюджета (софинансирование субсидии)</t>
  </si>
  <si>
    <t>01 3 00 74770</t>
  </si>
  <si>
    <t>Субсидия на благоустройство населённых пунктов Ярославской области</t>
  </si>
  <si>
    <t>01 3 00 S4770</t>
  </si>
  <si>
    <t>Мероприятия на благоустройство населённых пуктов за счёт средств местного бюджета (софинансирование субсидии)</t>
  </si>
  <si>
    <t>03 2 00 50200</t>
  </si>
  <si>
    <t>Субсидия на государственную поддержку молодых  семей Ярославской области в приобретении (строительстве) жилья за счёт  средств федерального бюджета</t>
  </si>
  <si>
    <t>Перечень администраторов доходов бюджета Каменниковского сельского поселения на 2016 год</t>
  </si>
  <si>
    <t>Коды бюджетной классификации</t>
  </si>
  <si>
    <t>240 1 08 04020 01 4000 110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</si>
  <si>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</si>
  <si>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240 1 11 05013 10 0000 120</t>
  </si>
  <si>
    <t>Доходы, получаемые в виде арендной платы за земельные участки, государственная собственность на которые неразграничена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</si>
  <si>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240 1 14 06013 10 0000 430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</si>
  <si>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</si>
  <si>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240 1 11 05035 10 0000 120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</si>
  <si>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</si>
  <si>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240 1 11 07015 10 0000 120</t>
  </si>
  <si>
    <r>
      <t>Доходы от перечисления части прибыли, остающейся</t>
    </r>
    <r>
      <rPr>
        <sz val="13.5"/>
        <rFont val="Times New Roman"/>
        <family val="1"/>
        <charset val="204"/>
      </rPr>
      <t xml:space="preserve"> </t>
    </r>
    <r>
      <rPr>
        <sz val="13"/>
        <rFont val="Times New Roman"/>
        <family val="1"/>
        <charset val="204"/>
      </rPr>
      <t>после уплаты налогов и иных обязательных платежей муниципальных унитарных предприятий, созданных сельскими  поселениями</t>
    </r>
  </si>
  <si>
    <t>240 1 11 09045 10 0000 120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</si>
  <si>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</si>
  <si>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240 1 13 02995 10 0000 130</t>
  </si>
  <si>
    <t>Прочие доходы от компенсации затрат бюджетов сельских поселений</t>
  </si>
  <si>
    <t>240 1 14 02053 10 0000 410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</si>
  <si>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</si>
  <si>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240 1 14 02053 10 0000 440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</si>
  <si>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</si>
  <si>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240 1 16 23051 10 0000 140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</si>
  <si>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сельских поселений</t>
  </si>
  <si>
    <t>240 1 16 23052 10 0000 140</t>
  </si>
  <si>
    <t>Доходы от возмещения ущерба при возникновении иных страховых случаев, когда выгодоприобретателями выступают получатели средств бюджетов сельских  поселений</t>
  </si>
  <si>
    <t>240 1 17 01050 10 0000 180</t>
  </si>
  <si>
    <t>Невыясненные поступления, зачисляемые в бюджеты сельских  поселений</t>
  </si>
  <si>
    <t>240 1 17 05050 10 0000 180</t>
  </si>
  <si>
    <t>Прочие неналоговые доходы бюджетов сельских поселений</t>
  </si>
  <si>
    <t>240 2 02 02078 10 0000 151</t>
  </si>
  <si>
    <t>Субсидии бюджетам сельских поселений на бюджетные инвестиции для модернизации объектов коммунальной инфраструктуры</t>
  </si>
  <si>
    <t>240 2 02 02079 10 0000 151</t>
  </si>
  <si>
    <t>Субсидии бюджетам сельских поселений на переселение граждан из жилищного фонда, признанного непригодным для проживания, и (или) жилищного фонда с высоким уровнем износа (более 70 процентов)</t>
  </si>
  <si>
    <t>240 2 02 02088 10 0001 151</t>
  </si>
  <si>
    <t>Субсидии бюджетам сельских поселений на обеспечение мероприятий по капитальному ремонту многоквартирных домов за счет средств, поступивших от государственной корпорации – Фонда содействия реформированию жилищно-коммунального хозяйства</t>
  </si>
  <si>
    <t>240 2 02 02088 10 0002 151</t>
  </si>
  <si>
    <t>Субсидии бюджетам сельских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</si>
  <si>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240 2 02 02089 10 0001 151</t>
  </si>
  <si>
    <t>Субсидии бюджетам сельских поселений на обеспечение мероприятий по капитальному ремонту многоквартирных домов за счет средств бюджетов</t>
  </si>
  <si>
    <t>240 2 02 02089 10 0002 151</t>
  </si>
  <si>
    <t>Субсидии бюджетам сельских поселений на обеспечение мероприятий по переселению граждан из  аварийного жилищного фонда за счет средств бюджетов</t>
  </si>
  <si>
    <t>240 2 02 02150 10 0000 151</t>
  </si>
  <si>
    <t>Субсидии бюджетам сельских поселений на реализацию программы энергосбережения и повышения энергетической эффективности на период до 2020 года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</si>
  <si>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</si>
  <si>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240 2 02 04012 10 0000 151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</si>
  <si>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</si>
  <si>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240 2 02 04999 10 0000 151</t>
  </si>
  <si>
    <t>Прочие межбюджетные трансферты, передаваемые бюджетам сельских поселений</t>
  </si>
  <si>
    <t>240 2 07 05010 10 0000 180</t>
  </si>
  <si>
    <t xml:space="preserve">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сельских поселений  </t>
  </si>
  <si>
    <t>240 2 07 05020 10 0000 180</t>
  </si>
  <si>
    <t>Поступления от денежных пожертвований, предоставляемых физическими лицами получателям средств бюджетов сельских поселений</t>
  </si>
  <si>
    <t>240 2 07 05030 10 0000 180</t>
  </si>
  <si>
    <t>Прочие безвозмездные поступления в бюджеты сельских поселений</t>
  </si>
  <si>
    <t>240 2 18 05010 10 0000 151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</si>
  <si>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</si>
  <si>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240 2 18 05030 10 0000 180</t>
  </si>
  <si>
    <t>Доходы бюджетов сельских поселений от возврата иными организациями остатков субсидий прошлых лет</t>
  </si>
  <si>
    <t>240 2 19 05000 10 0000 151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</si>
  <si>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</si>
  <si>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Приложение 8</t>
  </si>
  <si>
    <t>Приложение  9</t>
  </si>
  <si>
    <t xml:space="preserve">240 2 02 02216 10 0000 151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</si>
</sst>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23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name val="Arial"/>
      <family val="2"/>
      <charset val="204"/>
    </font>
    <font>
      <i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88">
    <xf numFmtId="0" fontId="0" fillId="0" borderId="0" xfId="0"/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wrapText="1"/>
    </xf>
    <xf numFmtId="4" fontId="12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7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4" fontId="13" fillId="0" borderId="1" xfId="0" applyNumberFormat="1" applyFont="1" applyFill="1" applyBorder="1" applyAlignment="1">
      <alignment horizontal="right" wrapText="1"/>
    </xf>
    <xf numFmtId="0" fontId="7" fillId="0" borderId="2" xfId="0" applyFont="1" applyBorder="1" applyAlignment="1">
      <alignment horizontal="left" wrapText="1"/>
    </xf>
    <xf numFmtId="4" fontId="12" fillId="0" borderId="2" xfId="0" applyNumberFormat="1" applyFont="1" applyBorder="1" applyAlignment="1">
      <alignment horizontal="right" wrapText="1"/>
    </xf>
    <xf numFmtId="0" fontId="6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7" fillId="0" borderId="3" xfId="0" applyFont="1" applyBorder="1" applyAlignment="1">
      <alignment horizontal="left" wrapText="1"/>
    </xf>
    <xf numFmtId="4" fontId="12" fillId="0" borderId="3" xfId="0" applyNumberFormat="1" applyFont="1" applyBorder="1" applyAlignment="1">
      <alignment horizontal="right" wrapText="1"/>
    </xf>
    <xf numFmtId="0" fontId="6" fillId="0" borderId="4" xfId="0" applyFont="1" applyBorder="1" applyAlignment="1">
      <alignment horizontal="left" wrapText="1"/>
    </xf>
    <xf numFmtId="4" fontId="13" fillId="0" borderId="4" xfId="0" applyNumberFormat="1" applyFont="1" applyBorder="1" applyAlignment="1">
      <alignment horizontal="right" wrapText="1"/>
    </xf>
    <xf numFmtId="0" fontId="6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4" fontId="13" fillId="0" borderId="5" xfId="0" applyNumberFormat="1" applyFont="1" applyBorder="1" applyAlignment="1">
      <alignment horizontal="right" wrapText="1"/>
    </xf>
    <xf numFmtId="4" fontId="12" fillId="0" borderId="6" xfId="0" applyNumberFormat="1" applyFont="1" applyBorder="1" applyAlignment="1">
      <alignment horizontal="right" wrapText="1"/>
    </xf>
    <xf numFmtId="164" fontId="14" fillId="0" borderId="0" xfId="0" applyNumberFormat="1" applyFont="1" applyFill="1" applyAlignment="1">
      <alignment horizontal="center" vertical="center" wrapText="1"/>
    </xf>
    <xf numFmtId="164" fontId="15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4" fontId="12" fillId="0" borderId="1" xfId="0" applyNumberFormat="1" applyFont="1" applyBorder="1" applyAlignment="1">
      <alignment horizontal="right" vertical="top" wrapText="1"/>
    </xf>
    <xf numFmtId="4" fontId="13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top" wrapText="1"/>
    </xf>
    <xf numFmtId="4" fontId="7" fillId="0" borderId="1" xfId="0" applyNumberFormat="1" applyFont="1" applyBorder="1"/>
    <xf numFmtId="4" fontId="4" fillId="0" borderId="0" xfId="0" applyNumberFormat="1" applyFont="1"/>
    <xf numFmtId="0" fontId="6" fillId="0" borderId="1" xfId="0" applyFont="1" applyBorder="1" applyAlignment="1">
      <alignment horizontal="justify" vertical="center" wrapText="1"/>
    </xf>
    <xf numFmtId="49" fontId="6" fillId="0" borderId="1" xfId="0" applyNumberFormat="1" applyFont="1" applyBorder="1" applyAlignment="1">
      <alignment horizontal="center" vertical="top" wrapText="1"/>
    </xf>
    <xf numFmtId="49" fontId="17" fillId="0" borderId="1" xfId="0" applyNumberFormat="1" applyFont="1" applyBorder="1" applyAlignment="1">
      <alignment horizontal="center" vertical="top" wrapText="1"/>
    </xf>
    <xf numFmtId="4" fontId="6" fillId="0" borderId="1" xfId="0" applyNumberFormat="1" applyFont="1" applyBorder="1"/>
    <xf numFmtId="0" fontId="6" fillId="0" borderId="1" xfId="0" applyFont="1" applyBorder="1"/>
    <xf numFmtId="0" fontId="6" fillId="0" borderId="2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justify" vertical="center" wrapText="1"/>
    </xf>
    <xf numFmtId="49" fontId="19" fillId="0" borderId="1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/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49" fontId="7" fillId="0" borderId="3" xfId="0" applyNumberFormat="1" applyFont="1" applyBorder="1" applyAlignment="1">
      <alignment horizontal="center" vertical="top" wrapText="1"/>
    </xf>
    <xf numFmtId="0" fontId="6" fillId="0" borderId="3" xfId="0" applyFont="1" applyBorder="1"/>
    <xf numFmtId="49" fontId="6" fillId="0" borderId="3" xfId="0" applyNumberFormat="1" applyFont="1" applyBorder="1" applyAlignment="1">
      <alignment horizontal="center" vertical="top" wrapText="1"/>
    </xf>
    <xf numFmtId="4" fontId="6" fillId="0" borderId="3" xfId="0" applyNumberFormat="1" applyFont="1" applyBorder="1"/>
    <xf numFmtId="0" fontId="6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49" fontId="7" fillId="0" borderId="10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justify" vertical="center" wrapText="1"/>
    </xf>
    <xf numFmtId="49" fontId="7" fillId="0" borderId="12" xfId="0" applyNumberFormat="1" applyFont="1" applyBorder="1" applyAlignment="1">
      <alignment horizontal="center" vertical="top" wrapText="1"/>
    </xf>
    <xf numFmtId="49" fontId="6" fillId="0" borderId="12" xfId="0" applyNumberFormat="1" applyFont="1" applyBorder="1" applyAlignment="1">
      <alignment horizontal="center" vertical="top" wrapText="1"/>
    </xf>
    <xf numFmtId="49" fontId="7" fillId="0" borderId="1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justify" vertical="center" wrapText="1"/>
    </xf>
    <xf numFmtId="49" fontId="6" fillId="0" borderId="5" xfId="0" applyNumberFormat="1" applyFont="1" applyBorder="1" applyAlignment="1">
      <alignment horizontal="center" vertical="top" wrapText="1"/>
    </xf>
    <xf numFmtId="4" fontId="6" fillId="0" borderId="2" xfId="0" applyNumberFormat="1" applyFont="1" applyBorder="1"/>
    <xf numFmtId="49" fontId="6" fillId="0" borderId="4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justify" vertical="center" wrapText="1"/>
    </xf>
    <xf numFmtId="49" fontId="6" fillId="0" borderId="1" xfId="0" applyNumberFormat="1" applyFont="1" applyBorder="1" applyAlignment="1">
      <alignment horizontal="right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vertical="top" wrapText="1"/>
    </xf>
    <xf numFmtId="49" fontId="7" fillId="0" borderId="1" xfId="0" applyNumberFormat="1" applyFont="1" applyBorder="1" applyAlignment="1">
      <alignment horizontal="justify" vertical="top" wrapText="1"/>
    </xf>
    <xf numFmtId="49" fontId="7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center" wrapText="1"/>
    </xf>
    <xf numFmtId="0" fontId="18" fillId="0" borderId="0" xfId="0" applyFont="1"/>
    <xf numFmtId="0" fontId="6" fillId="0" borderId="0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18" fillId="0" borderId="3" xfId="0" applyFont="1" applyBorder="1"/>
    <xf numFmtId="0" fontId="6" fillId="0" borderId="16" xfId="0" applyFont="1" applyBorder="1" applyAlignment="1">
      <alignment vertical="top" wrapText="1"/>
    </xf>
    <xf numFmtId="4" fontId="6" fillId="0" borderId="1" xfId="0" applyNumberFormat="1" applyFont="1" applyFill="1" applyBorder="1" applyAlignment="1">
      <alignment horizontal="right" wrapText="1"/>
    </xf>
    <xf numFmtId="0" fontId="6" fillId="0" borderId="2" xfId="0" applyFont="1" applyFill="1" applyBorder="1" applyAlignment="1">
      <alignment horizontal="left" wrapText="1"/>
    </xf>
    <xf numFmtId="4" fontId="6" fillId="0" borderId="2" xfId="0" applyNumberFormat="1" applyFont="1" applyFill="1" applyBorder="1" applyAlignment="1">
      <alignment horizontal="right" wrapText="1"/>
    </xf>
    <xf numFmtId="0" fontId="6" fillId="0" borderId="3" xfId="0" applyFont="1" applyFill="1" applyBorder="1" applyAlignment="1">
      <alignment horizontal="left" wrapText="1"/>
    </xf>
    <xf numFmtId="4" fontId="6" fillId="0" borderId="3" xfId="0" applyNumberFormat="1" applyFont="1" applyFill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/>
    </xf>
    <xf numFmtId="4" fontId="6" fillId="0" borderId="4" xfId="0" applyNumberFormat="1" applyFont="1" applyBorder="1"/>
    <xf numFmtId="0" fontId="6" fillId="0" borderId="1" xfId="0" applyFont="1" applyFill="1" applyBorder="1" applyAlignment="1">
      <alignment horizontal="center" wrapText="1"/>
    </xf>
    <xf numFmtId="4" fontId="6" fillId="0" borderId="2" xfId="0" applyNumberFormat="1" applyFont="1" applyBorder="1"/>
    <xf numFmtId="49" fontId="7" fillId="0" borderId="3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left" wrapText="1"/>
    </xf>
    <xf numFmtId="49" fontId="6" fillId="0" borderId="2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/>
    <xf numFmtId="49" fontId="6" fillId="0" borderId="2" xfId="0" applyNumberFormat="1" applyFont="1" applyBorder="1" applyAlignment="1">
      <alignment horizontal="center" wrapText="1"/>
    </xf>
    <xf numFmtId="49" fontId="6" fillId="0" borderId="2" xfId="0" applyNumberFormat="1" applyFont="1" applyBorder="1" applyAlignment="1">
      <alignment horizontal="right" wrapText="1"/>
    </xf>
    <xf numFmtId="0" fontId="7" fillId="0" borderId="0" xfId="0" applyFont="1" applyBorder="1" applyAlignment="1">
      <alignment horizontal="center" wrapText="1"/>
    </xf>
    <xf numFmtId="4" fontId="13" fillId="0" borderId="16" xfId="0" applyNumberFormat="1" applyFont="1" applyBorder="1" applyAlignment="1">
      <alignment horizontal="right" wrapText="1"/>
    </xf>
    <xf numFmtId="0" fontId="6" fillId="0" borderId="12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justify" vertical="center" wrapText="1"/>
    </xf>
    <xf numFmtId="0" fontId="20" fillId="0" borderId="19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wrapText="1"/>
    </xf>
    <xf numFmtId="0" fontId="21" fillId="0" borderId="22" xfId="0" applyFont="1" applyBorder="1" applyAlignment="1">
      <alignment horizontal="center" wrapText="1"/>
    </xf>
    <xf numFmtId="0" fontId="21" fillId="0" borderId="22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justify" vertical="top" wrapText="1"/>
    </xf>
    <xf numFmtId="49" fontId="7" fillId="0" borderId="4" xfId="0" applyNumberFormat="1" applyFont="1" applyBorder="1" applyAlignment="1">
      <alignment horizontal="justify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 wrapText="1"/>
    </xf>
    <xf numFmtId="4" fontId="6" fillId="0" borderId="2" xfId="0" applyNumberFormat="1" applyFont="1" applyBorder="1"/>
    <xf numFmtId="4" fontId="6" fillId="0" borderId="4" xfId="0" applyNumberFormat="1" applyFont="1" applyBorder="1"/>
    <xf numFmtId="49" fontId="7" fillId="0" borderId="3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" fontId="6" fillId="0" borderId="10" xfId="0" applyNumberFormat="1" applyFont="1" applyBorder="1" applyAlignment="1">
      <alignment horizontal="right"/>
    </xf>
    <xf numFmtId="4" fontId="6" fillId="0" borderId="12" xfId="0" applyNumberFormat="1" applyFont="1" applyBorder="1" applyAlignment="1">
      <alignment horizontal="right"/>
    </xf>
    <xf numFmtId="49" fontId="7" fillId="0" borderId="9" xfId="0" applyNumberFormat="1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/>
    <xf numFmtId="49" fontId="6" fillId="0" borderId="2" xfId="0" applyNumberFormat="1" applyFont="1" applyBorder="1" applyAlignment="1">
      <alignment horizontal="right" wrapText="1"/>
    </xf>
    <xf numFmtId="49" fontId="6" fillId="0" borderId="4" xfId="0" applyNumberFormat="1" applyFont="1" applyBorder="1" applyAlignment="1">
      <alignment horizontal="right" wrapText="1"/>
    </xf>
    <xf numFmtId="49" fontId="6" fillId="0" borderId="2" xfId="0" applyNumberFormat="1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wrapText="1"/>
    </xf>
    <xf numFmtId="49" fontId="6" fillId="0" borderId="2" xfId="0" applyNumberFormat="1" applyFont="1" applyBorder="1" applyAlignment="1">
      <alignment vertical="top" wrapText="1"/>
    </xf>
    <xf numFmtId="49" fontId="6" fillId="0" borderId="4" xfId="0" applyNumberFormat="1" applyFont="1" applyBorder="1" applyAlignment="1">
      <alignment vertical="top" wrapText="1"/>
    </xf>
    <xf numFmtId="49" fontId="7" fillId="0" borderId="17" xfId="0" applyNumberFormat="1" applyFont="1" applyBorder="1" applyAlignment="1">
      <alignment horizontal="center" vertical="top" wrapText="1"/>
    </xf>
    <xf numFmtId="49" fontId="7" fillId="0" borderId="12" xfId="0" applyNumberFormat="1" applyFont="1" applyBorder="1" applyAlignment="1">
      <alignment horizontal="center" vertical="top" wrapText="1"/>
    </xf>
    <xf numFmtId="49" fontId="6" fillId="0" borderId="17" xfId="0" applyNumberFormat="1" applyFont="1" applyBorder="1" applyAlignment="1">
      <alignment horizontal="center" wrapText="1"/>
    </xf>
    <xf numFmtId="49" fontId="6" fillId="0" borderId="12" xfId="0" applyNumberFormat="1" applyFont="1" applyBorder="1" applyAlignment="1">
      <alignment horizontal="center" wrapText="1"/>
    </xf>
    <xf numFmtId="49" fontId="7" fillId="0" borderId="11" xfId="0" applyNumberFormat="1" applyFont="1" applyBorder="1" applyAlignment="1">
      <alignment horizontal="center" vertical="top" wrapText="1"/>
    </xf>
    <xf numFmtId="49" fontId="7" fillId="0" borderId="13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right" wrapText="1"/>
    </xf>
    <xf numFmtId="49" fontId="6" fillId="0" borderId="13" xfId="0" applyNumberFormat="1" applyFont="1" applyBorder="1" applyAlignment="1">
      <alignment horizontal="right" wrapText="1"/>
    </xf>
    <xf numFmtId="49" fontId="19" fillId="0" borderId="2" xfId="0" applyNumberFormat="1" applyFont="1" applyBorder="1" applyAlignment="1">
      <alignment horizontal="center" vertical="top" wrapText="1"/>
    </xf>
    <xf numFmtId="49" fontId="19" fillId="0" borderId="4" xfId="0" applyNumberFormat="1" applyFont="1" applyBorder="1" applyAlignment="1">
      <alignment horizontal="center" vertical="top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/>
    <xf numFmtId="4" fontId="6" fillId="0" borderId="2" xfId="0" applyNumberFormat="1" applyFont="1" applyBorder="1" applyAlignment="1"/>
    <xf numFmtId="4" fontId="6" fillId="0" borderId="4" xfId="0" applyNumberFormat="1" applyFont="1" applyBorder="1" applyAlignment="1"/>
    <xf numFmtId="49" fontId="7" fillId="0" borderId="5" xfId="0" applyNumberFormat="1" applyFont="1" applyBorder="1" applyAlignment="1">
      <alignment horizontal="center" vertical="top" wrapText="1"/>
    </xf>
    <xf numFmtId="49" fontId="7" fillId="0" borderId="14" xfId="0" applyNumberFormat="1" applyFont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6" fillId="0" borderId="3" xfId="0" applyFont="1" applyBorder="1" applyAlignment="1">
      <alignment horizontal="right" vertical="center" wrapText="1"/>
    </xf>
    <xf numFmtId="0" fontId="7" fillId="0" borderId="0" xfId="2" applyNumberFormat="1" applyFont="1" applyFill="1" applyAlignment="1" applyProtection="1">
      <alignment horizontal="center" vertical="center" wrapText="1"/>
      <protection hidden="1"/>
    </xf>
    <xf numFmtId="0" fontId="0" fillId="0" borderId="0" xfId="0" applyAlignment="1"/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view="pageBreakPreview" zoomScale="80" zoomScaleNormal="63" zoomScaleSheetLayoutView="80" workbookViewId="0">
      <selection activeCell="C34" sqref="C34"/>
    </sheetView>
  </sheetViews>
  <sheetFormatPr defaultRowHeight="13.2" x14ac:dyDescent="0.25"/>
  <cols>
    <col min="1" max="1" width="8.33203125" customWidth="1"/>
    <col min="2" max="2" width="30.6640625" customWidth="1"/>
    <col min="3" max="3" width="49.33203125" customWidth="1"/>
  </cols>
  <sheetData>
    <row r="1" spans="1:3" ht="15.6" x14ac:dyDescent="0.3">
      <c r="A1" s="135" t="s">
        <v>0</v>
      </c>
      <c r="B1" s="135"/>
      <c r="C1" s="135"/>
    </row>
    <row r="2" spans="1:3" ht="15.6" x14ac:dyDescent="0.3">
      <c r="A2" s="135" t="s">
        <v>242</v>
      </c>
      <c r="B2" s="135"/>
      <c r="C2" s="135"/>
    </row>
    <row r="3" spans="1:3" ht="15.6" x14ac:dyDescent="0.3">
      <c r="A3" s="135" t="s">
        <v>1</v>
      </c>
      <c r="B3" s="135"/>
      <c r="C3" s="135"/>
    </row>
    <row r="4" spans="1:3" ht="15.6" x14ac:dyDescent="0.3">
      <c r="A4" s="135" t="s">
        <v>305</v>
      </c>
      <c r="B4" s="135"/>
      <c r="C4" s="135"/>
    </row>
    <row r="7" spans="1:3" ht="41.55" customHeight="1" x14ac:dyDescent="0.3">
      <c r="A7" s="136" t="s">
        <v>322</v>
      </c>
      <c r="B7" s="136"/>
      <c r="C7" s="136"/>
    </row>
    <row r="8" spans="1:3" ht="24.45" customHeight="1" thickBot="1" x14ac:dyDescent="0.35">
      <c r="A8" s="124"/>
      <c r="B8" s="124"/>
      <c r="C8" s="124"/>
    </row>
    <row r="9" spans="1:3" ht="34.200000000000003" thickBot="1" x14ac:dyDescent="0.3">
      <c r="A9" s="130" t="s">
        <v>3</v>
      </c>
      <c r="B9" s="131" t="s">
        <v>323</v>
      </c>
      <c r="C9" s="131" t="s">
        <v>4</v>
      </c>
    </row>
    <row r="10" spans="1:3" ht="168.6" thickBot="1" x14ac:dyDescent="0.35">
      <c r="A10" s="132">
        <v>1</v>
      </c>
      <c r="B10" s="133" t="s">
        <v>5</v>
      </c>
      <c r="C10" s="134" t="s">
        <v>6</v>
      </c>
    </row>
    <row r="11" spans="1:3" ht="118.2" thickBot="1" x14ac:dyDescent="0.35">
      <c r="A11" s="132">
        <v>2</v>
      </c>
      <c r="B11" s="133" t="s">
        <v>324</v>
      </c>
      <c r="C11" s="134" t="s">
        <v>325</v>
      </c>
    </row>
    <row r="12" spans="1:3" ht="118.2" thickBot="1" x14ac:dyDescent="0.35">
      <c r="A12" s="132">
        <v>3</v>
      </c>
      <c r="B12" s="133" t="s">
        <v>326</v>
      </c>
      <c r="C12" s="134" t="s">
        <v>327</v>
      </c>
    </row>
    <row r="13" spans="1:3" ht="67.8" thickBot="1" x14ac:dyDescent="0.35">
      <c r="A13" s="132">
        <v>4</v>
      </c>
      <c r="B13" s="133" t="s">
        <v>328</v>
      </c>
      <c r="C13" s="134" t="s">
        <v>329</v>
      </c>
    </row>
    <row r="14" spans="1:3" ht="101.4" thickBot="1" x14ac:dyDescent="0.35">
      <c r="A14" s="132">
        <v>5</v>
      </c>
      <c r="B14" s="133" t="s">
        <v>330</v>
      </c>
      <c r="C14" s="134" t="s">
        <v>331</v>
      </c>
    </row>
    <row r="15" spans="1:3" ht="85.8" thickBot="1" x14ac:dyDescent="0.35">
      <c r="A15" s="132">
        <v>6</v>
      </c>
      <c r="B15" s="133" t="s">
        <v>332</v>
      </c>
      <c r="C15" s="134" t="s">
        <v>333</v>
      </c>
    </row>
    <row r="16" spans="1:3" ht="118.2" thickBot="1" x14ac:dyDescent="0.35">
      <c r="A16" s="132">
        <v>7</v>
      </c>
      <c r="B16" s="133" t="s">
        <v>334</v>
      </c>
      <c r="C16" s="134" t="s">
        <v>335</v>
      </c>
    </row>
    <row r="17" spans="1:3" ht="34.200000000000003" thickBot="1" x14ac:dyDescent="0.35">
      <c r="A17" s="132">
        <v>8</v>
      </c>
      <c r="B17" s="133" t="s">
        <v>336</v>
      </c>
      <c r="C17" s="134" t="s">
        <v>337</v>
      </c>
    </row>
    <row r="18" spans="1:3" ht="135" thickBot="1" x14ac:dyDescent="0.35">
      <c r="A18" s="132">
        <v>9</v>
      </c>
      <c r="B18" s="133" t="s">
        <v>338</v>
      </c>
      <c r="C18" s="134" t="s">
        <v>339</v>
      </c>
    </row>
    <row r="19" spans="1:3" ht="151.80000000000001" thickBot="1" x14ac:dyDescent="0.35">
      <c r="A19" s="132">
        <v>10</v>
      </c>
      <c r="B19" s="133" t="s">
        <v>340</v>
      </c>
      <c r="C19" s="134" t="s">
        <v>341</v>
      </c>
    </row>
    <row r="20" spans="1:3" ht="118.2" thickBot="1" x14ac:dyDescent="0.35">
      <c r="A20" s="132">
        <v>11</v>
      </c>
      <c r="B20" s="133" t="s">
        <v>342</v>
      </c>
      <c r="C20" s="134" t="s">
        <v>343</v>
      </c>
    </row>
    <row r="21" spans="1:3" ht="84.6" thickBot="1" x14ac:dyDescent="0.35">
      <c r="A21" s="132">
        <v>12</v>
      </c>
      <c r="B21" s="133" t="s">
        <v>344</v>
      </c>
      <c r="C21" s="134" t="s">
        <v>345</v>
      </c>
    </row>
    <row r="22" spans="1:3" ht="34.200000000000003" thickBot="1" x14ac:dyDescent="0.35">
      <c r="A22" s="132">
        <v>13</v>
      </c>
      <c r="B22" s="133" t="s">
        <v>346</v>
      </c>
      <c r="C22" s="134" t="s">
        <v>347</v>
      </c>
    </row>
    <row r="23" spans="1:3" ht="34.200000000000003" thickBot="1" x14ac:dyDescent="0.35">
      <c r="A23" s="132">
        <v>14</v>
      </c>
      <c r="B23" s="133" t="s">
        <v>348</v>
      </c>
      <c r="C23" s="134" t="s">
        <v>349</v>
      </c>
    </row>
    <row r="24" spans="1:3" ht="34.200000000000003" thickBot="1" x14ac:dyDescent="0.35">
      <c r="A24" s="132">
        <v>15</v>
      </c>
      <c r="B24" s="133" t="s">
        <v>290</v>
      </c>
      <c r="C24" s="134" t="s">
        <v>291</v>
      </c>
    </row>
    <row r="25" spans="1:3" ht="118.2" thickBot="1" x14ac:dyDescent="0.35">
      <c r="A25" s="132">
        <v>16</v>
      </c>
      <c r="B25" s="133" t="s">
        <v>7</v>
      </c>
      <c r="C25" s="134" t="s">
        <v>8</v>
      </c>
    </row>
    <row r="26" spans="1:3" ht="34.200000000000003" thickBot="1" x14ac:dyDescent="0.35">
      <c r="A26" s="132">
        <v>17</v>
      </c>
      <c r="B26" s="133" t="s">
        <v>302</v>
      </c>
      <c r="C26" s="134" t="s">
        <v>301</v>
      </c>
    </row>
    <row r="27" spans="1:3" ht="51" thickBot="1" x14ac:dyDescent="0.35">
      <c r="A27" s="132">
        <v>18</v>
      </c>
      <c r="B27" s="133" t="s">
        <v>350</v>
      </c>
      <c r="C27" s="134" t="s">
        <v>351</v>
      </c>
    </row>
    <row r="28" spans="1:3" ht="84.6" thickBot="1" x14ac:dyDescent="0.35">
      <c r="A28" s="132">
        <v>19</v>
      </c>
      <c r="B28" s="133" t="s">
        <v>352</v>
      </c>
      <c r="C28" s="134" t="s">
        <v>353</v>
      </c>
    </row>
    <row r="29" spans="1:3" ht="118.2" thickBot="1" x14ac:dyDescent="0.35">
      <c r="A29" s="132">
        <v>20</v>
      </c>
      <c r="B29" s="133" t="s">
        <v>354</v>
      </c>
      <c r="C29" s="134" t="s">
        <v>355</v>
      </c>
    </row>
    <row r="30" spans="1:3" ht="118.2" thickBot="1" x14ac:dyDescent="0.35">
      <c r="A30" s="132">
        <v>21</v>
      </c>
      <c r="B30" s="133" t="s">
        <v>356</v>
      </c>
      <c r="C30" s="134" t="s">
        <v>357</v>
      </c>
    </row>
    <row r="31" spans="1:3" ht="67.8" thickBot="1" x14ac:dyDescent="0.35">
      <c r="A31" s="132">
        <v>22</v>
      </c>
      <c r="B31" s="133" t="s">
        <v>358</v>
      </c>
      <c r="C31" s="134" t="s">
        <v>359</v>
      </c>
    </row>
    <row r="32" spans="1:3" ht="67.8" thickBot="1" x14ac:dyDescent="0.35">
      <c r="A32" s="132">
        <v>23</v>
      </c>
      <c r="B32" s="133" t="s">
        <v>360</v>
      </c>
      <c r="C32" s="134" t="s">
        <v>361</v>
      </c>
    </row>
    <row r="33" spans="1:3" ht="67.8" thickBot="1" x14ac:dyDescent="0.35">
      <c r="A33" s="132">
        <v>24</v>
      </c>
      <c r="B33" s="133" t="s">
        <v>362</v>
      </c>
      <c r="C33" s="134" t="s">
        <v>363</v>
      </c>
    </row>
    <row r="34" spans="1:3" ht="135" thickBot="1" x14ac:dyDescent="0.35">
      <c r="A34" s="132">
        <v>25</v>
      </c>
      <c r="B34" s="133" t="s">
        <v>383</v>
      </c>
      <c r="C34" s="134" t="s">
        <v>304</v>
      </c>
    </row>
    <row r="35" spans="1:3" ht="34.200000000000003" thickBot="1" x14ac:dyDescent="0.35">
      <c r="A35" s="132">
        <v>26</v>
      </c>
      <c r="B35" s="133" t="s">
        <v>9</v>
      </c>
      <c r="C35" s="134" t="s">
        <v>10</v>
      </c>
    </row>
    <row r="36" spans="1:3" ht="67.8" thickBot="1" x14ac:dyDescent="0.35">
      <c r="A36" s="132">
        <v>27</v>
      </c>
      <c r="B36" s="133" t="s">
        <v>11</v>
      </c>
      <c r="C36" s="134" t="s">
        <v>364</v>
      </c>
    </row>
    <row r="37" spans="1:3" ht="84.6" thickBot="1" x14ac:dyDescent="0.35">
      <c r="A37" s="132">
        <v>28</v>
      </c>
      <c r="B37" s="133" t="s">
        <v>365</v>
      </c>
      <c r="C37" s="134" t="s">
        <v>366</v>
      </c>
    </row>
    <row r="38" spans="1:3" ht="101.4" thickBot="1" x14ac:dyDescent="0.35">
      <c r="A38" s="132">
        <v>29</v>
      </c>
      <c r="B38" s="133" t="s">
        <v>12</v>
      </c>
      <c r="C38" s="134" t="s">
        <v>13</v>
      </c>
    </row>
    <row r="39" spans="1:3" ht="51" thickBot="1" x14ac:dyDescent="0.35">
      <c r="A39" s="132">
        <v>30</v>
      </c>
      <c r="B39" s="133" t="s">
        <v>367</v>
      </c>
      <c r="C39" s="134" t="s">
        <v>368</v>
      </c>
    </row>
    <row r="40" spans="1:3" ht="118.2" thickBot="1" x14ac:dyDescent="0.35">
      <c r="A40" s="132">
        <v>31</v>
      </c>
      <c r="B40" s="133" t="s">
        <v>369</v>
      </c>
      <c r="C40" s="134" t="s">
        <v>370</v>
      </c>
    </row>
    <row r="41" spans="1:3" ht="67.8" thickBot="1" x14ac:dyDescent="0.35">
      <c r="A41" s="132">
        <v>32</v>
      </c>
      <c r="B41" s="133" t="s">
        <v>371</v>
      </c>
      <c r="C41" s="134" t="s">
        <v>372</v>
      </c>
    </row>
    <row r="42" spans="1:3" ht="34.200000000000003" thickBot="1" x14ac:dyDescent="0.35">
      <c r="A42" s="132">
        <v>33</v>
      </c>
      <c r="B42" s="133" t="s">
        <v>373</v>
      </c>
      <c r="C42" s="134" t="s">
        <v>374</v>
      </c>
    </row>
    <row r="43" spans="1:3" ht="84.6" thickBot="1" x14ac:dyDescent="0.35">
      <c r="A43" s="132">
        <v>34</v>
      </c>
      <c r="B43" s="133" t="s">
        <v>375</v>
      </c>
      <c r="C43" s="134" t="s">
        <v>376</v>
      </c>
    </row>
    <row r="44" spans="1:3" ht="51" thickBot="1" x14ac:dyDescent="0.35">
      <c r="A44" s="132">
        <v>35</v>
      </c>
      <c r="B44" s="133" t="s">
        <v>377</v>
      </c>
      <c r="C44" s="134" t="s">
        <v>378</v>
      </c>
    </row>
    <row r="45" spans="1:3" ht="67.8" thickBot="1" x14ac:dyDescent="0.35">
      <c r="A45" s="132">
        <v>36</v>
      </c>
      <c r="B45" s="133" t="s">
        <v>379</v>
      </c>
      <c r="C45" s="134" t="s">
        <v>380</v>
      </c>
    </row>
  </sheetData>
  <sheetProtection selectLockedCells="1" selectUnlockedCells="1"/>
  <mergeCells count="5">
    <mergeCell ref="A1:C1"/>
    <mergeCell ref="A2:C2"/>
    <mergeCell ref="A3:C3"/>
    <mergeCell ref="A4:C4"/>
    <mergeCell ref="A7:C7"/>
  </mergeCells>
  <pageMargins left="0.70866141732283472" right="0.70866141732283472" top="0.74803149606299213" bottom="0.74803149606299213" header="0.51181102362204722" footer="0.5118110236220472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view="pageBreakPreview" zoomScale="75" zoomScaleNormal="75" zoomScaleSheetLayoutView="75" workbookViewId="0">
      <selection sqref="A1:C1"/>
    </sheetView>
  </sheetViews>
  <sheetFormatPr defaultRowHeight="13.2" x14ac:dyDescent="0.25"/>
  <cols>
    <col min="1" max="1" width="34.6640625" customWidth="1"/>
    <col min="2" max="2" width="53.5546875" customWidth="1"/>
    <col min="3" max="3" width="17" customWidth="1"/>
  </cols>
  <sheetData>
    <row r="1" spans="1:9" ht="15" customHeight="1" x14ac:dyDescent="0.3">
      <c r="A1" s="135" t="s">
        <v>228</v>
      </c>
      <c r="B1" s="135"/>
      <c r="C1" s="135"/>
      <c r="D1" s="4"/>
      <c r="E1" s="4"/>
    </row>
    <row r="2" spans="1:9" ht="15" customHeight="1" x14ac:dyDescent="0.3">
      <c r="A2" s="135" t="s">
        <v>242</v>
      </c>
      <c r="B2" s="135"/>
      <c r="C2" s="135"/>
      <c r="D2" s="6"/>
      <c r="E2" s="6"/>
    </row>
    <row r="3" spans="1:9" ht="15" customHeight="1" x14ac:dyDescent="0.3">
      <c r="A3" s="135" t="s">
        <v>1</v>
      </c>
      <c r="B3" s="135"/>
      <c r="C3" s="135"/>
      <c r="D3" s="6"/>
      <c r="E3" s="6"/>
    </row>
    <row r="4" spans="1:9" ht="15" customHeight="1" x14ac:dyDescent="0.3">
      <c r="A4" s="135" t="s">
        <v>305</v>
      </c>
      <c r="B4" s="135"/>
      <c r="C4" s="135"/>
      <c r="D4" s="7"/>
      <c r="E4" s="7"/>
      <c r="F4" s="7"/>
    </row>
    <row r="5" spans="1:9" x14ac:dyDescent="0.25">
      <c r="A5" s="8"/>
    </row>
    <row r="6" spans="1:9" ht="59.25" customHeight="1" x14ac:dyDescent="0.3">
      <c r="A6" s="136" t="s">
        <v>289</v>
      </c>
      <c r="B6" s="136"/>
      <c r="C6" s="136"/>
      <c r="D6" s="9"/>
      <c r="E6" s="9"/>
      <c r="F6" s="9"/>
      <c r="G6" s="9"/>
      <c r="H6" s="9"/>
      <c r="I6" s="9"/>
    </row>
    <row r="7" spans="1:9" ht="14.1" customHeight="1" x14ac:dyDescent="0.25">
      <c r="A7" s="139"/>
      <c r="B7" s="139"/>
      <c r="C7" s="139"/>
      <c r="D7" s="9"/>
      <c r="E7" s="9"/>
      <c r="F7" s="9"/>
      <c r="G7" s="9"/>
      <c r="H7" s="9"/>
      <c r="I7" s="9"/>
    </row>
    <row r="8" spans="1:9" ht="15.6" x14ac:dyDescent="0.3">
      <c r="A8" s="8"/>
      <c r="B8" s="10"/>
      <c r="C8" s="11" t="s">
        <v>14</v>
      </c>
    </row>
    <row r="9" spans="1:9" ht="15.6" customHeight="1" x14ac:dyDescent="0.25">
      <c r="A9" s="137" t="s">
        <v>15</v>
      </c>
      <c r="B9" s="137" t="s">
        <v>4</v>
      </c>
      <c r="C9" s="137" t="s">
        <v>233</v>
      </c>
    </row>
    <row r="10" spans="1:9" ht="26.4" customHeight="1" x14ac:dyDescent="0.25">
      <c r="A10" s="137"/>
      <c r="B10" s="137"/>
      <c r="C10" s="137"/>
    </row>
    <row r="11" spans="1:9" ht="18" x14ac:dyDescent="0.35">
      <c r="A11" s="12">
        <v>1</v>
      </c>
      <c r="B11" s="2">
        <v>2</v>
      </c>
      <c r="C11" s="12">
        <v>3</v>
      </c>
    </row>
    <row r="12" spans="1:9" ht="33.6" customHeight="1" x14ac:dyDescent="0.3">
      <c r="A12" s="13" t="s">
        <v>16</v>
      </c>
      <c r="B12" s="13" t="s">
        <v>17</v>
      </c>
      <c r="C12" s="14">
        <f>C13+C23+C25+C30+C32+C15</f>
        <v>5007000</v>
      </c>
    </row>
    <row r="13" spans="1:9" ht="33.6" customHeight="1" x14ac:dyDescent="0.3">
      <c r="A13" s="13" t="s">
        <v>18</v>
      </c>
      <c r="B13" s="13" t="s">
        <v>19</v>
      </c>
      <c r="C13" s="14">
        <f>C14</f>
        <v>323000</v>
      </c>
    </row>
    <row r="14" spans="1:9" ht="137.25" customHeight="1" x14ac:dyDescent="0.35">
      <c r="A14" s="15" t="s">
        <v>20</v>
      </c>
      <c r="B14" s="15" t="s">
        <v>21</v>
      </c>
      <c r="C14" s="16">
        <v>323000</v>
      </c>
    </row>
    <row r="15" spans="1:9" ht="41.25" customHeight="1" x14ac:dyDescent="0.3">
      <c r="A15" s="13" t="s">
        <v>22</v>
      </c>
      <c r="B15" s="13" t="s">
        <v>23</v>
      </c>
      <c r="C15" s="14">
        <f>C16+C21+C22</f>
        <v>886000</v>
      </c>
    </row>
    <row r="16" spans="1:9" ht="54" x14ac:dyDescent="0.35">
      <c r="A16" s="15" t="s">
        <v>283</v>
      </c>
      <c r="B16" s="15" t="s">
        <v>25</v>
      </c>
      <c r="C16" s="16">
        <v>292000</v>
      </c>
    </row>
    <row r="17" spans="1:3" ht="68.25" hidden="1" customHeight="1" x14ac:dyDescent="0.35">
      <c r="A17" s="13" t="s">
        <v>24</v>
      </c>
      <c r="B17" s="15" t="s">
        <v>25</v>
      </c>
      <c r="C17" s="16"/>
    </row>
    <row r="18" spans="1:3" ht="104.25" hidden="1" customHeight="1" x14ac:dyDescent="0.35">
      <c r="A18" s="13" t="s">
        <v>26</v>
      </c>
      <c r="B18" s="15" t="s">
        <v>27</v>
      </c>
      <c r="C18" s="16"/>
    </row>
    <row r="19" spans="1:3" ht="102.75" hidden="1" customHeight="1" x14ac:dyDescent="0.35">
      <c r="A19" s="13" t="s">
        <v>28</v>
      </c>
      <c r="B19" s="15" t="s">
        <v>29</v>
      </c>
      <c r="C19" s="16"/>
    </row>
    <row r="20" spans="1:3" ht="96.75" hidden="1" customHeight="1" x14ac:dyDescent="0.35">
      <c r="A20" s="13" t="s">
        <v>30</v>
      </c>
      <c r="B20" s="15" t="s">
        <v>31</v>
      </c>
      <c r="C20" s="16"/>
    </row>
    <row r="21" spans="1:3" ht="103.8" customHeight="1" x14ac:dyDescent="0.35">
      <c r="A21" s="15" t="s">
        <v>284</v>
      </c>
      <c r="B21" s="15" t="s">
        <v>27</v>
      </c>
      <c r="C21" s="16">
        <v>12000</v>
      </c>
    </row>
    <row r="22" spans="1:3" ht="104.4" customHeight="1" x14ac:dyDescent="0.35">
      <c r="A22" s="15" t="s">
        <v>285</v>
      </c>
      <c r="B22" s="15" t="s">
        <v>29</v>
      </c>
      <c r="C22" s="16">
        <v>582000</v>
      </c>
    </row>
    <row r="23" spans="1:3" ht="33.6" customHeight="1" x14ac:dyDescent="0.3">
      <c r="A23" s="13" t="s">
        <v>32</v>
      </c>
      <c r="B23" s="13" t="s">
        <v>33</v>
      </c>
      <c r="C23" s="14">
        <f>C24</f>
        <v>9000</v>
      </c>
    </row>
    <row r="24" spans="1:3" ht="33.6" customHeight="1" x14ac:dyDescent="0.35">
      <c r="A24" s="15" t="s">
        <v>34</v>
      </c>
      <c r="B24" s="15" t="s">
        <v>35</v>
      </c>
      <c r="C24" s="16">
        <v>9000</v>
      </c>
    </row>
    <row r="25" spans="1:3" ht="33.6" customHeight="1" x14ac:dyDescent="0.3">
      <c r="A25" s="13" t="s">
        <v>36</v>
      </c>
      <c r="B25" s="13" t="s">
        <v>37</v>
      </c>
      <c r="C25" s="14">
        <f>C26+C27</f>
        <v>3329000</v>
      </c>
    </row>
    <row r="26" spans="1:3" ht="73.5" customHeight="1" x14ac:dyDescent="0.35">
      <c r="A26" s="15" t="s">
        <v>38</v>
      </c>
      <c r="B26" s="15" t="s">
        <v>39</v>
      </c>
      <c r="C26" s="16">
        <v>779000</v>
      </c>
    </row>
    <row r="27" spans="1:3" ht="30" customHeight="1" x14ac:dyDescent="0.3">
      <c r="A27" s="17" t="s">
        <v>40</v>
      </c>
      <c r="B27" s="17" t="s">
        <v>41</v>
      </c>
      <c r="C27" s="14">
        <f>C28+C29</f>
        <v>2550000</v>
      </c>
    </row>
    <row r="28" spans="1:3" ht="79.5" customHeight="1" x14ac:dyDescent="0.35">
      <c r="A28" s="18" t="s">
        <v>42</v>
      </c>
      <c r="B28" s="15" t="s">
        <v>43</v>
      </c>
      <c r="C28" s="16">
        <v>1950000</v>
      </c>
    </row>
    <row r="29" spans="1:3" ht="72" x14ac:dyDescent="0.35">
      <c r="A29" s="18" t="s">
        <v>44</v>
      </c>
      <c r="B29" s="18" t="s">
        <v>45</v>
      </c>
      <c r="C29" s="19">
        <v>600000</v>
      </c>
    </row>
    <row r="30" spans="1:3" ht="17.399999999999999" x14ac:dyDescent="0.3">
      <c r="A30" s="20" t="s">
        <v>46</v>
      </c>
      <c r="B30" s="20" t="s">
        <v>47</v>
      </c>
      <c r="C30" s="21">
        <f>C31</f>
        <v>40000</v>
      </c>
    </row>
    <row r="31" spans="1:3" ht="189.6" customHeight="1" x14ac:dyDescent="0.35">
      <c r="A31" s="22" t="s">
        <v>5</v>
      </c>
      <c r="B31" s="18" t="s">
        <v>6</v>
      </c>
      <c r="C31" s="23">
        <v>40000</v>
      </c>
    </row>
    <row r="32" spans="1:3" ht="52.2" x14ac:dyDescent="0.3">
      <c r="A32" s="24" t="s">
        <v>48</v>
      </c>
      <c r="B32" s="24" t="s">
        <v>49</v>
      </c>
      <c r="C32" s="25">
        <f>C33</f>
        <v>420000</v>
      </c>
    </row>
    <row r="33" spans="1:3" ht="136.5" customHeight="1" x14ac:dyDescent="0.35">
      <c r="A33" s="26" t="s">
        <v>50</v>
      </c>
      <c r="B33" s="26" t="s">
        <v>51</v>
      </c>
      <c r="C33" s="27">
        <v>420000</v>
      </c>
    </row>
    <row r="34" spans="1:3" ht="27" customHeight="1" x14ac:dyDescent="0.3">
      <c r="A34" s="13" t="s">
        <v>52</v>
      </c>
      <c r="B34" s="13" t="s">
        <v>53</v>
      </c>
      <c r="C34" s="14">
        <f>C35</f>
        <v>22819716.640000001</v>
      </c>
    </row>
    <row r="35" spans="1:3" ht="52.2" x14ac:dyDescent="0.3">
      <c r="A35" s="13" t="s">
        <v>54</v>
      </c>
      <c r="B35" s="13" t="s">
        <v>55</v>
      </c>
      <c r="C35" s="14">
        <f>C36+C38+C43+C45+C40+C41+C44+C37+C42+C39</f>
        <v>22819716.640000001</v>
      </c>
    </row>
    <row r="36" spans="1:3" ht="40.5" customHeight="1" x14ac:dyDescent="0.35">
      <c r="A36" s="28" t="s">
        <v>56</v>
      </c>
      <c r="B36" s="28" t="s">
        <v>57</v>
      </c>
      <c r="C36" s="29">
        <v>6272000</v>
      </c>
    </row>
    <row r="37" spans="1:3" ht="40.5" customHeight="1" x14ac:dyDescent="0.35">
      <c r="A37" s="28" t="s">
        <v>290</v>
      </c>
      <c r="B37" s="28" t="s">
        <v>291</v>
      </c>
      <c r="C37" s="29">
        <v>178908</v>
      </c>
    </row>
    <row r="38" spans="1:3" ht="108" x14ac:dyDescent="0.35">
      <c r="A38" s="15" t="s">
        <v>7</v>
      </c>
      <c r="B38" s="15" t="s">
        <v>8</v>
      </c>
      <c r="C38" s="16">
        <v>289234</v>
      </c>
    </row>
    <row r="39" spans="1:3" ht="36" x14ac:dyDescent="0.35">
      <c r="A39" s="15" t="s">
        <v>302</v>
      </c>
      <c r="B39" s="15" t="s">
        <v>301</v>
      </c>
      <c r="C39" s="16">
        <v>222387.61</v>
      </c>
    </row>
    <row r="40" spans="1:3" ht="177" customHeight="1" x14ac:dyDescent="0.35">
      <c r="A40" s="28" t="s">
        <v>281</v>
      </c>
      <c r="B40" s="28" t="s">
        <v>279</v>
      </c>
      <c r="C40" s="16">
        <v>12490744.5</v>
      </c>
    </row>
    <row r="41" spans="1:3" ht="118.2" customHeight="1" x14ac:dyDescent="0.35">
      <c r="A41" s="22" t="s">
        <v>282</v>
      </c>
      <c r="B41" s="22" t="s">
        <v>280</v>
      </c>
      <c r="C41" s="125">
        <v>729074.57</v>
      </c>
    </row>
    <row r="42" spans="1:3" ht="147.6" customHeight="1" x14ac:dyDescent="0.35">
      <c r="A42" s="22" t="s">
        <v>303</v>
      </c>
      <c r="B42" s="22" t="s">
        <v>304</v>
      </c>
      <c r="C42" s="125">
        <v>1471148</v>
      </c>
    </row>
    <row r="43" spans="1:3" ht="79.2" customHeight="1" x14ac:dyDescent="0.35">
      <c r="A43" s="126" t="s">
        <v>11</v>
      </c>
      <c r="B43" s="127" t="s">
        <v>58</v>
      </c>
      <c r="C43" s="16">
        <v>179710</v>
      </c>
    </row>
    <row r="44" spans="1:3" ht="42" customHeight="1" x14ac:dyDescent="0.35">
      <c r="A44" s="22" t="s">
        <v>9</v>
      </c>
      <c r="B44" s="118" t="s">
        <v>10</v>
      </c>
      <c r="C44" s="30">
        <v>831000</v>
      </c>
    </row>
    <row r="45" spans="1:3" ht="117.6" customHeight="1" x14ac:dyDescent="0.35">
      <c r="A45" s="22" t="s">
        <v>12</v>
      </c>
      <c r="B45" s="28" t="s">
        <v>13</v>
      </c>
      <c r="C45" s="30">
        <v>155509.96</v>
      </c>
    </row>
    <row r="46" spans="1:3" ht="23.1" customHeight="1" x14ac:dyDescent="0.3">
      <c r="A46" s="138" t="s">
        <v>59</v>
      </c>
      <c r="B46" s="138"/>
      <c r="C46" s="31">
        <f>C12+C34</f>
        <v>27826716.640000001</v>
      </c>
    </row>
  </sheetData>
  <sheetProtection selectLockedCells="1" selectUnlockedCells="1"/>
  <mergeCells count="10">
    <mergeCell ref="A9:A10"/>
    <mergeCell ref="B9:B10"/>
    <mergeCell ref="C9:C10"/>
    <mergeCell ref="A46:B46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view="pageBreakPreview" zoomScale="75" zoomScaleNormal="75" zoomScaleSheetLayoutView="75" workbookViewId="0">
      <selection sqref="A1:C1"/>
    </sheetView>
  </sheetViews>
  <sheetFormatPr defaultRowHeight="13.2" x14ac:dyDescent="0.25"/>
  <cols>
    <col min="1" max="1" width="9.5546875" customWidth="1"/>
    <col min="2" max="2" width="76" customWidth="1"/>
    <col min="3" max="3" width="17.109375" customWidth="1"/>
  </cols>
  <sheetData>
    <row r="1" spans="1:5" ht="17.399999999999999" customHeight="1" x14ac:dyDescent="0.3">
      <c r="A1" s="135" t="s">
        <v>229</v>
      </c>
      <c r="B1" s="135"/>
      <c r="C1" s="135"/>
      <c r="D1" s="4"/>
      <c r="E1" s="4"/>
    </row>
    <row r="2" spans="1:5" ht="15" customHeight="1" x14ac:dyDescent="0.3">
      <c r="A2" s="135" t="s">
        <v>242</v>
      </c>
      <c r="B2" s="135"/>
      <c r="C2" s="135"/>
      <c r="D2" s="6"/>
      <c r="E2" s="6"/>
    </row>
    <row r="3" spans="1:5" ht="17.399999999999999" customHeight="1" x14ac:dyDescent="0.3">
      <c r="A3" s="135" t="s">
        <v>1</v>
      </c>
      <c r="B3" s="135"/>
      <c r="C3" s="135"/>
      <c r="D3" s="6"/>
      <c r="E3" s="6"/>
    </row>
    <row r="4" spans="1:5" ht="18" customHeight="1" x14ac:dyDescent="0.3">
      <c r="A4" s="135" t="s">
        <v>305</v>
      </c>
      <c r="B4" s="135"/>
      <c r="C4" s="135"/>
      <c r="D4" s="4"/>
      <c r="E4" s="4"/>
    </row>
    <row r="5" spans="1:5" x14ac:dyDescent="0.25">
      <c r="A5" s="8"/>
    </row>
    <row r="6" spans="1:5" ht="58.5" customHeight="1" x14ac:dyDescent="0.25">
      <c r="A6" s="141" t="s">
        <v>60</v>
      </c>
      <c r="B6" s="141"/>
      <c r="C6" s="141"/>
    </row>
    <row r="7" spans="1:5" ht="18.600000000000001" customHeight="1" x14ac:dyDescent="0.25">
      <c r="A7" s="32"/>
      <c r="B7" s="32"/>
      <c r="C7" s="33" t="s">
        <v>14</v>
      </c>
    </row>
    <row r="8" spans="1:5" ht="61.5" customHeight="1" x14ac:dyDescent="0.25">
      <c r="A8" s="34" t="s">
        <v>61</v>
      </c>
      <c r="B8" s="34" t="s">
        <v>2</v>
      </c>
      <c r="C8" s="34" t="s">
        <v>233</v>
      </c>
    </row>
    <row r="9" spans="1:5" ht="17.399999999999999" x14ac:dyDescent="0.25">
      <c r="A9" s="35" t="s">
        <v>62</v>
      </c>
      <c r="B9" s="35" t="s">
        <v>63</v>
      </c>
      <c r="C9" s="36">
        <f>C10+C11+C12+C13+C15+C14</f>
        <v>5218140.7799999993</v>
      </c>
    </row>
    <row r="10" spans="1:5" ht="36" x14ac:dyDescent="0.25">
      <c r="A10" s="1" t="s">
        <v>64</v>
      </c>
      <c r="B10" s="1" t="s">
        <v>65</v>
      </c>
      <c r="C10" s="37">
        <v>877000</v>
      </c>
    </row>
    <row r="11" spans="1:5" ht="54" x14ac:dyDescent="0.25">
      <c r="A11" s="1" t="s">
        <v>66</v>
      </c>
      <c r="B11" s="1" t="s">
        <v>67</v>
      </c>
      <c r="C11" s="37">
        <v>43500</v>
      </c>
    </row>
    <row r="12" spans="1:5" ht="54" x14ac:dyDescent="0.25">
      <c r="A12" s="1" t="s">
        <v>68</v>
      </c>
      <c r="B12" s="1" t="s">
        <v>69</v>
      </c>
      <c r="C12" s="37">
        <v>3247700.78</v>
      </c>
    </row>
    <row r="13" spans="1:5" ht="36" x14ac:dyDescent="0.25">
      <c r="A13" s="1" t="s">
        <v>70</v>
      </c>
      <c r="B13" s="1" t="s">
        <v>71</v>
      </c>
      <c r="C13" s="37">
        <v>121940</v>
      </c>
    </row>
    <row r="14" spans="1:5" ht="18" x14ac:dyDescent="0.25">
      <c r="A14" s="1" t="s">
        <v>72</v>
      </c>
      <c r="B14" s="1" t="s">
        <v>73</v>
      </c>
      <c r="C14" s="37">
        <v>20000</v>
      </c>
    </row>
    <row r="15" spans="1:5" ht="18" x14ac:dyDescent="0.25">
      <c r="A15" s="1" t="s">
        <v>74</v>
      </c>
      <c r="B15" s="1" t="s">
        <v>75</v>
      </c>
      <c r="C15" s="37">
        <v>908000</v>
      </c>
    </row>
    <row r="16" spans="1:5" ht="24.9" customHeight="1" x14ac:dyDescent="0.25">
      <c r="A16" s="35" t="s">
        <v>76</v>
      </c>
      <c r="B16" s="35" t="s">
        <v>77</v>
      </c>
      <c r="C16" s="36">
        <v>179710</v>
      </c>
    </row>
    <row r="17" spans="1:3" ht="18" x14ac:dyDescent="0.25">
      <c r="A17" s="1" t="s">
        <v>78</v>
      </c>
      <c r="B17" s="1" t="s">
        <v>79</v>
      </c>
      <c r="C17" s="37">
        <v>179710</v>
      </c>
    </row>
    <row r="18" spans="1:3" ht="34.799999999999997" x14ac:dyDescent="0.25">
      <c r="A18" s="35" t="s">
        <v>80</v>
      </c>
      <c r="B18" s="35" t="s">
        <v>81</v>
      </c>
      <c r="C18" s="36">
        <f>C19</f>
        <v>185400</v>
      </c>
    </row>
    <row r="19" spans="1:3" ht="54" x14ac:dyDescent="0.25">
      <c r="A19" s="1" t="s">
        <v>82</v>
      </c>
      <c r="B19" s="38" t="s">
        <v>83</v>
      </c>
      <c r="C19" s="37">
        <v>185400</v>
      </c>
    </row>
    <row r="20" spans="1:3" ht="17.399999999999999" x14ac:dyDescent="0.25">
      <c r="A20" s="35" t="s">
        <v>84</v>
      </c>
      <c r="B20" s="39" t="s">
        <v>85</v>
      </c>
      <c r="C20" s="36">
        <f>C21+C22</f>
        <v>3070678.45</v>
      </c>
    </row>
    <row r="21" spans="1:3" ht="18" x14ac:dyDescent="0.25">
      <c r="A21" s="1" t="s">
        <v>86</v>
      </c>
      <c r="B21" s="38" t="s">
        <v>87</v>
      </c>
      <c r="C21" s="37">
        <v>2960678.45</v>
      </c>
    </row>
    <row r="22" spans="1:3" ht="18" x14ac:dyDescent="0.25">
      <c r="A22" s="1" t="s">
        <v>88</v>
      </c>
      <c r="B22" s="38" t="s">
        <v>89</v>
      </c>
      <c r="C22" s="37">
        <v>110000</v>
      </c>
    </row>
    <row r="23" spans="1:3" ht="17.399999999999999" x14ac:dyDescent="0.25">
      <c r="A23" s="35" t="s">
        <v>90</v>
      </c>
      <c r="B23" s="35" t="s">
        <v>91</v>
      </c>
      <c r="C23" s="36">
        <f>C24+C25+C26+C27</f>
        <v>18212770.289999999</v>
      </c>
    </row>
    <row r="24" spans="1:3" ht="18" x14ac:dyDescent="0.25">
      <c r="A24" s="1" t="s">
        <v>92</v>
      </c>
      <c r="B24" s="1" t="s">
        <v>93</v>
      </c>
      <c r="C24" s="37">
        <v>14450819.07</v>
      </c>
    </row>
    <row r="25" spans="1:3" ht="18" x14ac:dyDescent="0.25">
      <c r="A25" s="1" t="s">
        <v>94</v>
      </c>
      <c r="B25" s="1" t="s">
        <v>95</v>
      </c>
      <c r="C25" s="37">
        <v>155000</v>
      </c>
    </row>
    <row r="26" spans="1:3" ht="18" x14ac:dyDescent="0.25">
      <c r="A26" s="1" t="s">
        <v>96</v>
      </c>
      <c r="B26" s="1" t="s">
        <v>97</v>
      </c>
      <c r="C26" s="37">
        <v>3276092</v>
      </c>
    </row>
    <row r="27" spans="1:3" ht="18" x14ac:dyDescent="0.25">
      <c r="A27" s="1" t="s">
        <v>98</v>
      </c>
      <c r="B27" s="1" t="s">
        <v>99</v>
      </c>
      <c r="C27" s="37">
        <v>330859.21999999997</v>
      </c>
    </row>
    <row r="28" spans="1:3" ht="17.399999999999999" x14ac:dyDescent="0.25">
      <c r="A28" s="35" t="s">
        <v>100</v>
      </c>
      <c r="B28" s="35" t="s">
        <v>101</v>
      </c>
      <c r="C28" s="36">
        <f>C29</f>
        <v>156000</v>
      </c>
    </row>
    <row r="29" spans="1:3" ht="18" x14ac:dyDescent="0.25">
      <c r="A29" s="1" t="s">
        <v>102</v>
      </c>
      <c r="B29" s="1" t="s">
        <v>103</v>
      </c>
      <c r="C29" s="37">
        <v>156000</v>
      </c>
    </row>
    <row r="30" spans="1:3" ht="17.399999999999999" x14ac:dyDescent="0.25">
      <c r="A30" s="35" t="s">
        <v>104</v>
      </c>
      <c r="B30" s="35" t="s">
        <v>105</v>
      </c>
      <c r="C30" s="36">
        <f>C31</f>
        <v>330000</v>
      </c>
    </row>
    <row r="31" spans="1:3" ht="18" x14ac:dyDescent="0.25">
      <c r="A31" s="1" t="s">
        <v>106</v>
      </c>
      <c r="B31" s="1" t="s">
        <v>107</v>
      </c>
      <c r="C31" s="37">
        <v>330000</v>
      </c>
    </row>
    <row r="32" spans="1:3" ht="17.399999999999999" x14ac:dyDescent="0.25">
      <c r="A32" s="35" t="s">
        <v>108</v>
      </c>
      <c r="B32" s="35" t="s">
        <v>109</v>
      </c>
      <c r="C32" s="36">
        <f>C33</f>
        <v>580203.61</v>
      </c>
    </row>
    <row r="33" spans="1:3" ht="18" x14ac:dyDescent="0.25">
      <c r="A33" s="1" t="s">
        <v>110</v>
      </c>
      <c r="B33" s="1" t="s">
        <v>111</v>
      </c>
      <c r="C33" s="37">
        <v>580203.61</v>
      </c>
    </row>
    <row r="34" spans="1:3" ht="17.399999999999999" x14ac:dyDescent="0.25">
      <c r="A34" s="35" t="s">
        <v>112</v>
      </c>
      <c r="B34" s="35" t="s">
        <v>113</v>
      </c>
      <c r="C34" s="36">
        <f>C35</f>
        <v>126768.08</v>
      </c>
    </row>
    <row r="35" spans="1:3" ht="18" x14ac:dyDescent="0.25">
      <c r="A35" s="1" t="s">
        <v>114</v>
      </c>
      <c r="B35" s="1" t="s">
        <v>115</v>
      </c>
      <c r="C35" s="37">
        <v>126768.08</v>
      </c>
    </row>
    <row r="36" spans="1:3" ht="18" customHeight="1" x14ac:dyDescent="0.25">
      <c r="A36" s="140" t="s">
        <v>116</v>
      </c>
      <c r="B36" s="140"/>
      <c r="C36" s="36">
        <f>C9+C16+C18+C20+C23+C28+C30+C34+C32</f>
        <v>28059671.209999997</v>
      </c>
    </row>
    <row r="37" spans="1:3" ht="13.8" x14ac:dyDescent="0.25">
      <c r="A37" s="4"/>
    </row>
    <row r="38" spans="1:3" ht="13.8" x14ac:dyDescent="0.25">
      <c r="A38" s="4"/>
    </row>
  </sheetData>
  <sheetProtection selectLockedCells="1" selectUnlockedCells="1"/>
  <mergeCells count="6">
    <mergeCell ref="A36:B36"/>
    <mergeCell ref="A1:C1"/>
    <mergeCell ref="A2:C2"/>
    <mergeCell ref="A3:C3"/>
    <mergeCell ref="A4:C4"/>
    <mergeCell ref="A6:C6"/>
  </mergeCells>
  <pageMargins left="0.74803149606299213" right="0.27559055118110237" top="0.39370078740157483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view="pageBreakPreview" zoomScale="75" zoomScaleNormal="75" zoomScaleSheetLayoutView="75" workbookViewId="0">
      <selection sqref="A1:F1"/>
    </sheetView>
  </sheetViews>
  <sheetFormatPr defaultColWidth="8.6640625" defaultRowHeight="15.6" x14ac:dyDescent="0.3"/>
  <cols>
    <col min="1" max="1" width="44.5546875" style="40" customWidth="1"/>
    <col min="2" max="2" width="9.77734375" style="40" customWidth="1"/>
    <col min="3" max="3" width="8.77734375" style="40" customWidth="1"/>
    <col min="4" max="4" width="18.6640625" style="40" customWidth="1"/>
    <col min="5" max="5" width="11.33203125" style="40" customWidth="1"/>
    <col min="6" max="6" width="26.44140625" style="40" customWidth="1"/>
    <col min="7" max="7" width="12.88671875" style="40" customWidth="1"/>
    <col min="8" max="8" width="8.6640625" style="40"/>
    <col min="9" max="9" width="12.88671875" style="40" customWidth="1"/>
    <col min="10" max="16384" width="8.6640625" style="40"/>
  </cols>
  <sheetData>
    <row r="1" spans="1:7" ht="15" customHeight="1" x14ac:dyDescent="0.3">
      <c r="A1" s="135" t="s">
        <v>230</v>
      </c>
      <c r="B1" s="135"/>
      <c r="C1" s="135"/>
      <c r="D1" s="135"/>
      <c r="E1" s="135"/>
      <c r="F1" s="135"/>
    </row>
    <row r="2" spans="1:7" ht="15" customHeight="1" x14ac:dyDescent="0.3">
      <c r="A2" s="135" t="s">
        <v>242</v>
      </c>
      <c r="B2" s="135"/>
      <c r="C2" s="135"/>
      <c r="D2" s="135"/>
      <c r="E2" s="135"/>
      <c r="F2" s="135"/>
    </row>
    <row r="3" spans="1:7" ht="15" customHeight="1" x14ac:dyDescent="0.3">
      <c r="A3" s="135" t="s">
        <v>1</v>
      </c>
      <c r="B3" s="135"/>
      <c r="C3" s="135"/>
      <c r="D3" s="135"/>
      <c r="E3" s="135"/>
      <c r="F3" s="135"/>
    </row>
    <row r="4" spans="1:7" ht="15" customHeight="1" x14ac:dyDescent="0.3">
      <c r="A4" s="135"/>
      <c r="B4" s="135"/>
      <c r="C4" s="135"/>
      <c r="D4" s="135" t="s">
        <v>305</v>
      </c>
      <c r="E4" s="135"/>
      <c r="F4" s="135"/>
    </row>
    <row r="5" spans="1:7" ht="15" customHeight="1" x14ac:dyDescent="0.3">
      <c r="A5" s="135"/>
      <c r="B5" s="135"/>
      <c r="C5" s="135"/>
      <c r="D5" s="135"/>
      <c r="E5" s="135"/>
      <c r="F5" s="135"/>
    </row>
    <row r="6" spans="1:7" ht="18.600000000000001" customHeight="1" x14ac:dyDescent="0.3">
      <c r="A6" s="135"/>
      <c r="B6" s="135"/>
      <c r="C6" s="135"/>
      <c r="D6" s="135"/>
      <c r="E6" s="135"/>
      <c r="F6" s="135"/>
    </row>
    <row r="7" spans="1:7" ht="63.6" customHeight="1" x14ac:dyDescent="0.3">
      <c r="A7" s="175" t="s">
        <v>117</v>
      </c>
      <c r="B7" s="175"/>
      <c r="C7" s="175"/>
      <c r="D7" s="175"/>
      <c r="E7" s="175"/>
      <c r="F7" s="175"/>
      <c r="G7" s="41"/>
    </row>
    <row r="8" spans="1:7" x14ac:dyDescent="0.3">
      <c r="A8" s="42"/>
      <c r="F8" s="42" t="s">
        <v>14</v>
      </c>
    </row>
    <row r="9" spans="1:7" ht="23.4" customHeight="1" x14ac:dyDescent="0.3">
      <c r="A9" s="43" t="s">
        <v>2</v>
      </c>
      <c r="B9" s="34" t="s">
        <v>118</v>
      </c>
      <c r="C9" s="34" t="s">
        <v>119</v>
      </c>
      <c r="D9" s="34" t="s">
        <v>120</v>
      </c>
      <c r="E9" s="44" t="s">
        <v>121</v>
      </c>
      <c r="F9" s="45" t="s">
        <v>233</v>
      </c>
    </row>
    <row r="10" spans="1:7" ht="18" x14ac:dyDescent="0.3">
      <c r="A10" s="12">
        <v>1</v>
      </c>
      <c r="B10" s="12">
        <v>2</v>
      </c>
      <c r="C10" s="12">
        <v>3</v>
      </c>
      <c r="D10" s="12">
        <v>4</v>
      </c>
      <c r="E10" s="12">
        <v>5</v>
      </c>
      <c r="F10" s="12">
        <v>6</v>
      </c>
    </row>
    <row r="11" spans="1:7" ht="17.399999999999999" x14ac:dyDescent="0.3">
      <c r="A11" s="46" t="s">
        <v>63</v>
      </c>
      <c r="B11" s="47" t="s">
        <v>122</v>
      </c>
      <c r="C11" s="47"/>
      <c r="D11" s="47"/>
      <c r="E11" s="47"/>
      <c r="F11" s="48">
        <f>F12+F16+F19+F29+F37+F34</f>
        <v>5218140.78</v>
      </c>
      <c r="G11" s="49"/>
    </row>
    <row r="12" spans="1:7" ht="80.25" customHeight="1" x14ac:dyDescent="0.3">
      <c r="A12" s="46" t="s">
        <v>123</v>
      </c>
      <c r="B12" s="47"/>
      <c r="C12" s="47" t="s">
        <v>124</v>
      </c>
      <c r="D12" s="47"/>
      <c r="E12" s="47"/>
      <c r="F12" s="48">
        <f>F13</f>
        <v>877000</v>
      </c>
    </row>
    <row r="13" spans="1:7" ht="18" x14ac:dyDescent="0.35">
      <c r="A13" s="50" t="s">
        <v>125</v>
      </c>
      <c r="B13" s="51"/>
      <c r="C13" s="51"/>
      <c r="D13" s="51" t="s">
        <v>244</v>
      </c>
      <c r="E13" s="52"/>
      <c r="F13" s="53">
        <v>877000</v>
      </c>
    </row>
    <row r="14" spans="1:7" ht="36" x14ac:dyDescent="0.35">
      <c r="A14" s="50" t="s">
        <v>240</v>
      </c>
      <c r="B14" s="51"/>
      <c r="C14" s="51"/>
      <c r="D14" s="51"/>
      <c r="E14" s="51" t="s">
        <v>127</v>
      </c>
      <c r="F14" s="53">
        <v>673000</v>
      </c>
    </row>
    <row r="15" spans="1:7" ht="90" x14ac:dyDescent="0.35">
      <c r="A15" s="50" t="s">
        <v>241</v>
      </c>
      <c r="B15" s="51"/>
      <c r="C15" s="51"/>
      <c r="D15" s="51"/>
      <c r="E15" s="51" t="s">
        <v>239</v>
      </c>
      <c r="F15" s="53">
        <v>204000</v>
      </c>
    </row>
    <row r="16" spans="1:7" ht="104.4" x14ac:dyDescent="0.3">
      <c r="A16" s="46" t="s">
        <v>67</v>
      </c>
      <c r="B16" s="47"/>
      <c r="C16" s="47" t="s">
        <v>128</v>
      </c>
      <c r="D16" s="47"/>
      <c r="E16" s="47"/>
      <c r="F16" s="48">
        <f>F17</f>
        <v>43500</v>
      </c>
    </row>
    <row r="17" spans="1:6" ht="43.2" customHeight="1" x14ac:dyDescent="0.35">
      <c r="A17" s="50" t="s">
        <v>129</v>
      </c>
      <c r="B17" s="47"/>
      <c r="C17" s="47"/>
      <c r="D17" s="51" t="s">
        <v>245</v>
      </c>
      <c r="E17" s="47"/>
      <c r="F17" s="53">
        <f>F18</f>
        <v>43500</v>
      </c>
    </row>
    <row r="18" spans="1:6" ht="108" x14ac:dyDescent="0.35">
      <c r="A18" s="50" t="s">
        <v>130</v>
      </c>
      <c r="B18" s="47"/>
      <c r="C18" s="47"/>
      <c r="D18" s="51"/>
      <c r="E18" s="51" t="s">
        <v>131</v>
      </c>
      <c r="F18" s="53">
        <v>43500</v>
      </c>
    </row>
    <row r="19" spans="1:6" ht="87" x14ac:dyDescent="0.3">
      <c r="A19" s="46" t="s">
        <v>132</v>
      </c>
      <c r="B19" s="47"/>
      <c r="C19" s="47" t="s">
        <v>133</v>
      </c>
      <c r="D19" s="47"/>
      <c r="E19" s="47"/>
      <c r="F19" s="48">
        <f>F20</f>
        <v>3247700.7800000003</v>
      </c>
    </row>
    <row r="20" spans="1:6" ht="18" x14ac:dyDescent="0.35">
      <c r="A20" s="50" t="s">
        <v>134</v>
      </c>
      <c r="B20" s="47"/>
      <c r="C20" s="51"/>
      <c r="D20" s="51" t="s">
        <v>246</v>
      </c>
      <c r="E20" s="52"/>
      <c r="F20" s="53">
        <f>F21+F23+F24+F25+F26+F27+F28+F22</f>
        <v>3247700.7800000003</v>
      </c>
    </row>
    <row r="21" spans="1:6" ht="72" x14ac:dyDescent="0.35">
      <c r="A21" s="50" t="s">
        <v>126</v>
      </c>
      <c r="B21" s="51"/>
      <c r="C21" s="51"/>
      <c r="D21" s="54"/>
      <c r="E21" s="51">
        <v>121</v>
      </c>
      <c r="F21" s="53">
        <v>1852000</v>
      </c>
    </row>
    <row r="22" spans="1:6" ht="81" customHeight="1" x14ac:dyDescent="0.35">
      <c r="A22" s="50" t="s">
        <v>299</v>
      </c>
      <c r="B22" s="51"/>
      <c r="C22" s="51"/>
      <c r="D22" s="54"/>
      <c r="E22" s="51" t="s">
        <v>298</v>
      </c>
      <c r="F22" s="53">
        <v>4000</v>
      </c>
    </row>
    <row r="23" spans="1:6" ht="90" x14ac:dyDescent="0.35">
      <c r="A23" s="50" t="s">
        <v>241</v>
      </c>
      <c r="B23" s="51"/>
      <c r="C23" s="51"/>
      <c r="D23" s="54"/>
      <c r="E23" s="51" t="s">
        <v>239</v>
      </c>
      <c r="F23" s="53">
        <v>560000</v>
      </c>
    </row>
    <row r="24" spans="1:6" ht="54" x14ac:dyDescent="0.35">
      <c r="A24" s="50" t="s">
        <v>135</v>
      </c>
      <c r="B24" s="51"/>
      <c r="C24" s="51"/>
      <c r="D24" s="54"/>
      <c r="E24" s="51">
        <v>244</v>
      </c>
      <c r="F24" s="53">
        <v>766700.78</v>
      </c>
    </row>
    <row r="25" spans="1:6" ht="36" x14ac:dyDescent="0.35">
      <c r="A25" s="50" t="s">
        <v>136</v>
      </c>
      <c r="B25" s="51"/>
      <c r="C25" s="51"/>
      <c r="D25" s="54"/>
      <c r="E25" s="51">
        <v>851</v>
      </c>
      <c r="F25" s="53">
        <v>10000</v>
      </c>
    </row>
    <row r="26" spans="1:6" ht="36" x14ac:dyDescent="0.35">
      <c r="A26" s="50" t="s">
        <v>137</v>
      </c>
      <c r="B26" s="51"/>
      <c r="C26" s="51"/>
      <c r="D26" s="54"/>
      <c r="E26" s="51">
        <v>852</v>
      </c>
      <c r="F26" s="53">
        <v>10000</v>
      </c>
    </row>
    <row r="27" spans="1:6" ht="18" x14ac:dyDescent="0.35">
      <c r="A27" s="50" t="s">
        <v>248</v>
      </c>
      <c r="B27" s="51"/>
      <c r="C27" s="51"/>
      <c r="D27" s="54"/>
      <c r="E27" s="51" t="s">
        <v>247</v>
      </c>
      <c r="F27" s="53">
        <v>21000</v>
      </c>
    </row>
    <row r="28" spans="1:6" ht="18" x14ac:dyDescent="0.35">
      <c r="A28" s="50" t="s">
        <v>138</v>
      </c>
      <c r="B28" s="47"/>
      <c r="C28" s="47"/>
      <c r="D28" s="54" t="s">
        <v>273</v>
      </c>
      <c r="E28" s="51">
        <v>540</v>
      </c>
      <c r="F28" s="53">
        <v>24000</v>
      </c>
    </row>
    <row r="29" spans="1:6" ht="78.599999999999994" customHeight="1" x14ac:dyDescent="0.3">
      <c r="A29" s="46" t="s">
        <v>71</v>
      </c>
      <c r="B29" s="47"/>
      <c r="C29" s="47" t="s">
        <v>139</v>
      </c>
      <c r="D29" s="47"/>
      <c r="E29" s="47"/>
      <c r="F29" s="48">
        <f>F31+F33</f>
        <v>121940</v>
      </c>
    </row>
    <row r="30" spans="1:6" ht="214.2" customHeight="1" x14ac:dyDescent="0.35">
      <c r="A30" s="50" t="s">
        <v>140</v>
      </c>
      <c r="B30" s="51"/>
      <c r="C30" s="51"/>
      <c r="D30" s="51" t="s">
        <v>249</v>
      </c>
      <c r="E30" s="52"/>
      <c r="F30" s="53">
        <f>F31</f>
        <v>84940</v>
      </c>
    </row>
    <row r="31" spans="1:6" ht="22.8" customHeight="1" x14ac:dyDescent="0.35">
      <c r="A31" s="50" t="s">
        <v>138</v>
      </c>
      <c r="B31" s="47"/>
      <c r="C31" s="47"/>
      <c r="D31" s="51"/>
      <c r="E31" s="51" t="s">
        <v>141</v>
      </c>
      <c r="F31" s="53">
        <v>84940</v>
      </c>
    </row>
    <row r="32" spans="1:6" ht="192.6" customHeight="1" x14ac:dyDescent="0.35">
      <c r="A32" s="50" t="s">
        <v>142</v>
      </c>
      <c r="B32" s="47"/>
      <c r="C32" s="47"/>
      <c r="D32" s="51" t="s">
        <v>250</v>
      </c>
      <c r="E32" s="52"/>
      <c r="F32" s="53">
        <f>F33</f>
        <v>37000</v>
      </c>
    </row>
    <row r="33" spans="1:6" ht="18" x14ac:dyDescent="0.35">
      <c r="A33" s="50" t="s">
        <v>138</v>
      </c>
      <c r="B33" s="47"/>
      <c r="C33" s="47"/>
      <c r="D33" s="51"/>
      <c r="E33" s="51" t="s">
        <v>141</v>
      </c>
      <c r="F33" s="53">
        <v>37000</v>
      </c>
    </row>
    <row r="34" spans="1:6" ht="18" x14ac:dyDescent="0.3">
      <c r="A34" s="50" t="s">
        <v>73</v>
      </c>
      <c r="B34" s="47"/>
      <c r="C34" s="47" t="s">
        <v>143</v>
      </c>
      <c r="D34" s="51"/>
      <c r="E34" s="51"/>
      <c r="F34" s="48">
        <f>F36</f>
        <v>20000</v>
      </c>
    </row>
    <row r="35" spans="1:6" ht="36" x14ac:dyDescent="0.35">
      <c r="A35" s="50" t="s">
        <v>144</v>
      </c>
      <c r="B35" s="47"/>
      <c r="C35" s="47"/>
      <c r="D35" s="51" t="s">
        <v>251</v>
      </c>
      <c r="E35" s="51"/>
      <c r="F35" s="53">
        <f>F36</f>
        <v>20000</v>
      </c>
    </row>
    <row r="36" spans="1:6" ht="18" x14ac:dyDescent="0.35">
      <c r="A36" s="50" t="s">
        <v>145</v>
      </c>
      <c r="B36" s="47"/>
      <c r="C36" s="47"/>
      <c r="D36" s="51"/>
      <c r="E36" s="51" t="s">
        <v>146</v>
      </c>
      <c r="F36" s="53">
        <v>20000</v>
      </c>
    </row>
    <row r="37" spans="1:6" ht="34.799999999999997" x14ac:dyDescent="0.3">
      <c r="A37" s="46" t="s">
        <v>147</v>
      </c>
      <c r="B37" s="51"/>
      <c r="C37" s="47">
        <v>13</v>
      </c>
      <c r="D37" s="51"/>
      <c r="E37" s="47"/>
      <c r="F37" s="48">
        <f>F38+F41</f>
        <v>908000</v>
      </c>
    </row>
    <row r="38" spans="1:6" ht="126" x14ac:dyDescent="0.3">
      <c r="A38" s="55" t="s">
        <v>148</v>
      </c>
      <c r="B38" s="146"/>
      <c r="C38" s="146"/>
      <c r="D38" s="146" t="s">
        <v>252</v>
      </c>
      <c r="E38" s="146"/>
      <c r="F38" s="150">
        <f>F40</f>
        <v>208000</v>
      </c>
    </row>
    <row r="39" spans="1:6" ht="38.1" customHeight="1" x14ac:dyDescent="0.3">
      <c r="A39" s="56" t="s">
        <v>149</v>
      </c>
      <c r="B39" s="147"/>
      <c r="C39" s="147"/>
      <c r="D39" s="147"/>
      <c r="E39" s="147"/>
      <c r="F39" s="151"/>
    </row>
    <row r="40" spans="1:6" ht="54" x14ac:dyDescent="0.35">
      <c r="A40" s="50" t="s">
        <v>135</v>
      </c>
      <c r="B40" s="51"/>
      <c r="C40" s="51"/>
      <c r="D40" s="51"/>
      <c r="E40" s="51" t="s">
        <v>150</v>
      </c>
      <c r="F40" s="53">
        <v>208000</v>
      </c>
    </row>
    <row r="41" spans="1:6" ht="113.4" customHeight="1" x14ac:dyDescent="0.3">
      <c r="A41" s="55" t="s">
        <v>151</v>
      </c>
      <c r="B41" s="146"/>
      <c r="C41" s="146"/>
      <c r="D41" s="146" t="s">
        <v>253</v>
      </c>
      <c r="E41" s="146"/>
      <c r="F41" s="177">
        <f>F43</f>
        <v>700000</v>
      </c>
    </row>
    <row r="42" spans="1:6" ht="40.799999999999997" customHeight="1" x14ac:dyDescent="0.3">
      <c r="A42" s="56" t="s">
        <v>152</v>
      </c>
      <c r="B42" s="147"/>
      <c r="C42" s="147"/>
      <c r="D42" s="147"/>
      <c r="E42" s="176"/>
      <c r="F42" s="178"/>
    </row>
    <row r="43" spans="1:6" ht="54" x14ac:dyDescent="0.35">
      <c r="A43" s="50" t="s">
        <v>135</v>
      </c>
      <c r="B43" s="51"/>
      <c r="C43" s="51"/>
      <c r="D43" s="51"/>
      <c r="E43" s="51" t="s">
        <v>150</v>
      </c>
      <c r="F43" s="53">
        <v>700000</v>
      </c>
    </row>
    <row r="44" spans="1:6" ht="18" x14ac:dyDescent="0.3">
      <c r="A44" s="46" t="s">
        <v>77</v>
      </c>
      <c r="B44" s="47" t="s">
        <v>124</v>
      </c>
      <c r="C44" s="51"/>
      <c r="D44" s="51"/>
      <c r="E44" s="47"/>
      <c r="F44" s="48">
        <f>F45</f>
        <v>179710</v>
      </c>
    </row>
    <row r="45" spans="1:6" ht="34.799999999999997" x14ac:dyDescent="0.3">
      <c r="A45" s="46" t="s">
        <v>79</v>
      </c>
      <c r="B45" s="51"/>
      <c r="C45" s="47" t="s">
        <v>128</v>
      </c>
      <c r="D45" s="47"/>
      <c r="E45" s="47"/>
      <c r="F45" s="48">
        <f>F46</f>
        <v>179710</v>
      </c>
    </row>
    <row r="46" spans="1:6" ht="54" x14ac:dyDescent="0.35">
      <c r="A46" s="50" t="s">
        <v>153</v>
      </c>
      <c r="B46" s="51"/>
      <c r="C46" s="51"/>
      <c r="D46" s="51" t="s">
        <v>254</v>
      </c>
      <c r="E46" s="51"/>
      <c r="F46" s="53">
        <f>F47+F48</f>
        <v>179710</v>
      </c>
    </row>
    <row r="47" spans="1:6" ht="72" x14ac:dyDescent="0.35">
      <c r="A47" s="50" t="s">
        <v>126</v>
      </c>
      <c r="B47" s="51"/>
      <c r="C47" s="51"/>
      <c r="D47" s="51"/>
      <c r="E47" s="51" t="s">
        <v>127</v>
      </c>
      <c r="F47" s="53">
        <v>139953.32999999999</v>
      </c>
    </row>
    <row r="48" spans="1:6" ht="90" x14ac:dyDescent="0.35">
      <c r="A48" s="50" t="s">
        <v>241</v>
      </c>
      <c r="B48" s="51"/>
      <c r="C48" s="51"/>
      <c r="D48" s="51"/>
      <c r="E48" s="51" t="s">
        <v>239</v>
      </c>
      <c r="F48" s="53">
        <v>39756.67</v>
      </c>
    </row>
    <row r="49" spans="1:6" ht="34.799999999999997" x14ac:dyDescent="0.3">
      <c r="A49" s="46" t="s">
        <v>81</v>
      </c>
      <c r="B49" s="47" t="s">
        <v>128</v>
      </c>
      <c r="C49" s="47"/>
      <c r="D49" s="47"/>
      <c r="E49" s="47"/>
      <c r="F49" s="48">
        <f>F50</f>
        <v>185400</v>
      </c>
    </row>
    <row r="50" spans="1:6" ht="87" x14ac:dyDescent="0.3">
      <c r="A50" s="46" t="s">
        <v>154</v>
      </c>
      <c r="B50" s="51"/>
      <c r="C50" s="47" t="s">
        <v>155</v>
      </c>
      <c r="D50" s="47"/>
      <c r="E50" s="47"/>
      <c r="F50" s="48">
        <f>F53+F56</f>
        <v>185400</v>
      </c>
    </row>
    <row r="51" spans="1:6" ht="164.4" customHeight="1" x14ac:dyDescent="0.3">
      <c r="A51" s="55" t="s">
        <v>278</v>
      </c>
      <c r="B51" s="146"/>
      <c r="C51" s="144"/>
      <c r="D51" s="146" t="s">
        <v>255</v>
      </c>
      <c r="E51" s="144"/>
      <c r="F51" s="150">
        <f>F53</f>
        <v>60000</v>
      </c>
    </row>
    <row r="52" spans="1:6" ht="100.2" customHeight="1" x14ac:dyDescent="0.3">
      <c r="A52" s="57" t="s">
        <v>156</v>
      </c>
      <c r="B52" s="147"/>
      <c r="C52" s="145"/>
      <c r="D52" s="147"/>
      <c r="E52" s="145"/>
      <c r="F52" s="151"/>
    </row>
    <row r="53" spans="1:6" ht="84" customHeight="1" x14ac:dyDescent="0.35">
      <c r="A53" s="50" t="s">
        <v>135</v>
      </c>
      <c r="B53" s="51"/>
      <c r="C53" s="47"/>
      <c r="D53" s="47"/>
      <c r="E53" s="51" t="s">
        <v>150</v>
      </c>
      <c r="F53" s="53">
        <v>60000</v>
      </c>
    </row>
    <row r="54" spans="1:6" ht="130.19999999999999" customHeight="1" x14ac:dyDescent="0.3">
      <c r="A54" s="55" t="s">
        <v>157</v>
      </c>
      <c r="B54" s="173"/>
      <c r="C54" s="173"/>
      <c r="D54" s="146" t="s">
        <v>256</v>
      </c>
      <c r="E54" s="146"/>
      <c r="F54" s="150">
        <f>F56</f>
        <v>125400</v>
      </c>
    </row>
    <row r="55" spans="1:6" ht="35.4" customHeight="1" x14ac:dyDescent="0.3">
      <c r="A55" s="57" t="s">
        <v>158</v>
      </c>
      <c r="B55" s="174"/>
      <c r="C55" s="174"/>
      <c r="D55" s="147"/>
      <c r="E55" s="147"/>
      <c r="F55" s="151"/>
    </row>
    <row r="56" spans="1:6" ht="54" x14ac:dyDescent="0.35">
      <c r="A56" s="50" t="s">
        <v>135</v>
      </c>
      <c r="B56" s="58"/>
      <c r="C56" s="58"/>
      <c r="D56" s="51"/>
      <c r="E56" s="51" t="s">
        <v>150</v>
      </c>
      <c r="F56" s="53">
        <v>125400</v>
      </c>
    </row>
    <row r="57" spans="1:6" ht="18" x14ac:dyDescent="0.3">
      <c r="A57" s="46" t="s">
        <v>159</v>
      </c>
      <c r="B57" s="47" t="s">
        <v>133</v>
      </c>
      <c r="C57" s="47"/>
      <c r="D57" s="51"/>
      <c r="E57" s="47"/>
      <c r="F57" s="48">
        <f>F58+F77</f>
        <v>3070678.45</v>
      </c>
    </row>
    <row r="58" spans="1:6" ht="18" x14ac:dyDescent="0.3">
      <c r="A58" s="46" t="s">
        <v>87</v>
      </c>
      <c r="B58" s="59"/>
      <c r="C58" s="59" t="s">
        <v>155</v>
      </c>
      <c r="D58" s="60"/>
      <c r="E58" s="59"/>
      <c r="F58" s="61">
        <f>F59+F62+F65+F72+F68+F73+F75</f>
        <v>2960678.45</v>
      </c>
    </row>
    <row r="59" spans="1:6" ht="123" customHeight="1" x14ac:dyDescent="0.3">
      <c r="A59" s="62" t="s">
        <v>160</v>
      </c>
      <c r="B59" s="152"/>
      <c r="C59" s="152"/>
      <c r="D59" s="153" t="s">
        <v>257</v>
      </c>
      <c r="E59" s="152"/>
      <c r="F59" s="154">
        <v>155509.96</v>
      </c>
    </row>
    <row r="60" spans="1:6" ht="58.2" customHeight="1" x14ac:dyDescent="0.3">
      <c r="A60" s="63" t="s">
        <v>161</v>
      </c>
      <c r="B60" s="152"/>
      <c r="C60" s="152"/>
      <c r="D60" s="153"/>
      <c r="E60" s="152"/>
      <c r="F60" s="155"/>
    </row>
    <row r="61" spans="1:6" ht="86.4" customHeight="1" x14ac:dyDescent="0.35">
      <c r="A61" s="50" t="s">
        <v>135</v>
      </c>
      <c r="B61" s="64"/>
      <c r="C61" s="64"/>
      <c r="D61" s="65"/>
      <c r="E61" s="66" t="s">
        <v>150</v>
      </c>
      <c r="F61" s="67">
        <v>155509.96</v>
      </c>
    </row>
    <row r="62" spans="1:6" ht="118.8" customHeight="1" x14ac:dyDescent="0.3">
      <c r="A62" s="55" t="s">
        <v>160</v>
      </c>
      <c r="B62" s="156"/>
      <c r="C62" s="157"/>
      <c r="D62" s="157" t="s">
        <v>258</v>
      </c>
      <c r="E62" s="156"/>
      <c r="F62" s="158">
        <v>818520.69</v>
      </c>
    </row>
    <row r="63" spans="1:6" ht="57" customHeight="1" x14ac:dyDescent="0.3">
      <c r="A63" s="57" t="s">
        <v>162</v>
      </c>
      <c r="B63" s="145"/>
      <c r="C63" s="147"/>
      <c r="D63" s="147"/>
      <c r="E63" s="145"/>
      <c r="F63" s="151"/>
    </row>
    <row r="64" spans="1:6" ht="77.400000000000006" customHeight="1" x14ac:dyDescent="0.35">
      <c r="A64" s="50" t="s">
        <v>135</v>
      </c>
      <c r="B64" s="47"/>
      <c r="C64" s="51"/>
      <c r="D64" s="51"/>
      <c r="E64" s="51" t="s">
        <v>150</v>
      </c>
      <c r="F64" s="53">
        <v>828520.83</v>
      </c>
    </row>
    <row r="65" spans="1:9" ht="120.6" customHeight="1" x14ac:dyDescent="0.3">
      <c r="A65" s="55" t="s">
        <v>160</v>
      </c>
      <c r="B65" s="144"/>
      <c r="C65" s="146"/>
      <c r="D65" s="146" t="s">
        <v>259</v>
      </c>
      <c r="E65" s="146"/>
      <c r="F65" s="150">
        <f>F67</f>
        <v>289234</v>
      </c>
    </row>
    <row r="66" spans="1:9" ht="81" customHeight="1" x14ac:dyDescent="0.3">
      <c r="A66" s="57" t="s">
        <v>163</v>
      </c>
      <c r="B66" s="145"/>
      <c r="C66" s="147"/>
      <c r="D66" s="147"/>
      <c r="E66" s="147"/>
      <c r="F66" s="151"/>
      <c r="G66" s="49"/>
    </row>
    <row r="67" spans="1:9" ht="80.400000000000006" customHeight="1" x14ac:dyDescent="0.35">
      <c r="A67" s="50" t="s">
        <v>135</v>
      </c>
      <c r="B67" s="47"/>
      <c r="C67" s="51"/>
      <c r="D67" s="51"/>
      <c r="E67" s="51" t="s">
        <v>150</v>
      </c>
      <c r="F67" s="53">
        <v>289234</v>
      </c>
    </row>
    <row r="68" spans="1:9" ht="217.2" customHeight="1" x14ac:dyDescent="0.35">
      <c r="A68" s="128" t="s">
        <v>311</v>
      </c>
      <c r="B68" s="120"/>
      <c r="C68" s="119"/>
      <c r="D68" s="51" t="s">
        <v>310</v>
      </c>
      <c r="E68" s="119"/>
      <c r="F68" s="121">
        <v>43265.8</v>
      </c>
    </row>
    <row r="69" spans="1:9" ht="80.400000000000006" customHeight="1" x14ac:dyDescent="0.35">
      <c r="A69" s="50" t="s">
        <v>135</v>
      </c>
      <c r="B69" s="120"/>
      <c r="C69" s="119"/>
      <c r="D69" s="119"/>
      <c r="E69" s="119" t="s">
        <v>150</v>
      </c>
      <c r="F69" s="121">
        <v>43265.8</v>
      </c>
    </row>
    <row r="70" spans="1:9" ht="128.4" customHeight="1" x14ac:dyDescent="0.3">
      <c r="A70" s="55" t="s">
        <v>160</v>
      </c>
      <c r="B70" s="144"/>
      <c r="C70" s="146"/>
      <c r="D70" s="146" t="s">
        <v>286</v>
      </c>
      <c r="E70" s="146"/>
      <c r="F70" s="150">
        <f>F72</f>
        <v>63000</v>
      </c>
    </row>
    <row r="71" spans="1:9" ht="124.2" customHeight="1" x14ac:dyDescent="0.3">
      <c r="A71" s="57" t="s">
        <v>287</v>
      </c>
      <c r="B71" s="145"/>
      <c r="C71" s="147"/>
      <c r="D71" s="147"/>
      <c r="E71" s="147"/>
      <c r="F71" s="151"/>
    </row>
    <row r="72" spans="1:9" ht="78.599999999999994" customHeight="1" x14ac:dyDescent="0.35">
      <c r="A72" s="50" t="s">
        <v>135</v>
      </c>
      <c r="B72" s="47"/>
      <c r="C72" s="51"/>
      <c r="D72" s="51"/>
      <c r="E72" s="51" t="s">
        <v>150</v>
      </c>
      <c r="F72" s="53">
        <v>63000</v>
      </c>
    </row>
    <row r="73" spans="1:9" ht="142.80000000000001" customHeight="1" x14ac:dyDescent="0.35">
      <c r="A73" s="50" t="s">
        <v>307</v>
      </c>
      <c r="B73" s="47"/>
      <c r="C73" s="51"/>
      <c r="D73" s="51" t="s">
        <v>306</v>
      </c>
      <c r="E73" s="51"/>
      <c r="F73" s="53">
        <f>F74</f>
        <v>1471148</v>
      </c>
    </row>
    <row r="74" spans="1:9" ht="78.599999999999994" customHeight="1" x14ac:dyDescent="0.35">
      <c r="A74" s="50" t="s">
        <v>135</v>
      </c>
      <c r="B74" s="47"/>
      <c r="C74" s="51"/>
      <c r="D74" s="51"/>
      <c r="E74" s="51" t="s">
        <v>150</v>
      </c>
      <c r="F74" s="53">
        <v>1471148</v>
      </c>
    </row>
    <row r="75" spans="1:9" ht="133.19999999999999" customHeight="1" x14ac:dyDescent="0.35">
      <c r="A75" s="50" t="s">
        <v>309</v>
      </c>
      <c r="B75" s="47"/>
      <c r="C75" s="51"/>
      <c r="D75" s="51" t="s">
        <v>308</v>
      </c>
      <c r="E75" s="51"/>
      <c r="F75" s="53">
        <f>F76</f>
        <v>120000</v>
      </c>
    </row>
    <row r="76" spans="1:9" ht="75.599999999999994" customHeight="1" x14ac:dyDescent="0.35">
      <c r="A76" s="50" t="s">
        <v>135</v>
      </c>
      <c r="B76" s="47"/>
      <c r="C76" s="51"/>
      <c r="D76" s="51"/>
      <c r="E76" s="51" t="s">
        <v>150</v>
      </c>
      <c r="F76" s="53">
        <v>120000</v>
      </c>
    </row>
    <row r="77" spans="1:9" ht="34.799999999999997" x14ac:dyDescent="0.3">
      <c r="A77" s="46" t="s">
        <v>89</v>
      </c>
      <c r="B77" s="47"/>
      <c r="C77" s="47" t="s">
        <v>164</v>
      </c>
      <c r="D77" s="51"/>
      <c r="E77" s="47"/>
      <c r="F77" s="48">
        <f>F79</f>
        <v>110000</v>
      </c>
    </row>
    <row r="78" spans="1:9" ht="148.80000000000001" customHeight="1" x14ac:dyDescent="0.35">
      <c r="A78" s="68" t="s">
        <v>165</v>
      </c>
      <c r="B78" s="47"/>
      <c r="C78" s="51"/>
      <c r="D78" s="51" t="s">
        <v>260</v>
      </c>
      <c r="E78" s="51"/>
      <c r="F78" s="53">
        <f>F79</f>
        <v>110000</v>
      </c>
    </row>
    <row r="79" spans="1:9" ht="79.8" customHeight="1" x14ac:dyDescent="0.35">
      <c r="A79" s="50" t="s">
        <v>135</v>
      </c>
      <c r="B79" s="47"/>
      <c r="C79" s="51"/>
      <c r="D79" s="51"/>
      <c r="E79" s="51" t="s">
        <v>150</v>
      </c>
      <c r="F79" s="53">
        <v>110000</v>
      </c>
    </row>
    <row r="80" spans="1:9" ht="17.399999999999999" x14ac:dyDescent="0.3">
      <c r="A80" s="46" t="s">
        <v>91</v>
      </c>
      <c r="B80" s="47" t="s">
        <v>166</v>
      </c>
      <c r="C80" s="47"/>
      <c r="D80" s="47"/>
      <c r="E80" s="47"/>
      <c r="F80" s="48">
        <f>F81+F92+F96+F118</f>
        <v>18212770.289999999</v>
      </c>
      <c r="G80" s="49"/>
      <c r="I80" s="49"/>
    </row>
    <row r="81" spans="1:6" ht="17.399999999999999" x14ac:dyDescent="0.3">
      <c r="A81" s="69" t="s">
        <v>93</v>
      </c>
      <c r="B81" s="59"/>
      <c r="C81" s="59" t="s">
        <v>122</v>
      </c>
      <c r="D81" s="59"/>
      <c r="E81" s="47"/>
      <c r="F81" s="48">
        <f>F83+F85+F87+F89</f>
        <v>13830819.07</v>
      </c>
    </row>
    <row r="82" spans="1:6" ht="157.19999999999999" customHeight="1" x14ac:dyDescent="0.3">
      <c r="A82" s="70" t="s">
        <v>167</v>
      </c>
      <c r="B82" s="71"/>
      <c r="C82" s="71"/>
      <c r="D82" s="72" t="s">
        <v>261</v>
      </c>
      <c r="E82" s="73"/>
      <c r="F82" s="61"/>
    </row>
    <row r="83" spans="1:6" ht="84.6" customHeight="1" x14ac:dyDescent="0.35">
      <c r="A83" s="74" t="s">
        <v>168</v>
      </c>
      <c r="B83" s="75"/>
      <c r="C83" s="75"/>
      <c r="D83" s="76"/>
      <c r="E83" s="77"/>
      <c r="F83" s="113">
        <f>F84</f>
        <v>520000</v>
      </c>
    </row>
    <row r="84" spans="1:6" ht="88.8" customHeight="1" x14ac:dyDescent="0.35">
      <c r="A84" s="78" t="s">
        <v>169</v>
      </c>
      <c r="B84" s="64"/>
      <c r="C84" s="64"/>
      <c r="D84" s="64"/>
      <c r="E84" s="79" t="s">
        <v>170</v>
      </c>
      <c r="F84" s="80">
        <v>520000</v>
      </c>
    </row>
    <row r="85" spans="1:6" ht="235.2" customHeight="1" x14ac:dyDescent="0.35">
      <c r="A85" s="78" t="s">
        <v>276</v>
      </c>
      <c r="B85" s="116"/>
      <c r="C85" s="116"/>
      <c r="D85" s="117" t="s">
        <v>274</v>
      </c>
      <c r="E85" s="79"/>
      <c r="F85" s="115">
        <f>F86</f>
        <v>12490744.5</v>
      </c>
    </row>
    <row r="86" spans="1:6" ht="79.2" customHeight="1" x14ac:dyDescent="0.35">
      <c r="A86" s="78" t="s">
        <v>169</v>
      </c>
      <c r="B86" s="116"/>
      <c r="C86" s="116"/>
      <c r="D86" s="116"/>
      <c r="E86" s="79" t="s">
        <v>170</v>
      </c>
      <c r="F86" s="115">
        <v>12490744.5</v>
      </c>
    </row>
    <row r="87" spans="1:6" ht="183.6" customHeight="1" x14ac:dyDescent="0.35">
      <c r="A87" s="70" t="s">
        <v>277</v>
      </c>
      <c r="B87" s="116"/>
      <c r="C87" s="116"/>
      <c r="D87" s="117" t="s">
        <v>275</v>
      </c>
      <c r="E87" s="79"/>
      <c r="F87" s="115">
        <f>F88</f>
        <v>729074.57</v>
      </c>
    </row>
    <row r="88" spans="1:6" ht="87" customHeight="1" x14ac:dyDescent="0.35">
      <c r="A88" s="78" t="s">
        <v>169</v>
      </c>
      <c r="B88" s="116"/>
      <c r="C88" s="116"/>
      <c r="D88" s="116"/>
      <c r="E88" s="79" t="s">
        <v>170</v>
      </c>
      <c r="F88" s="115">
        <v>729074.57</v>
      </c>
    </row>
    <row r="89" spans="1:6" ht="78" customHeight="1" x14ac:dyDescent="0.3">
      <c r="A89" s="55" t="s">
        <v>171</v>
      </c>
      <c r="B89" s="146"/>
      <c r="C89" s="146"/>
      <c r="D89" s="161" t="s">
        <v>262</v>
      </c>
      <c r="E89" s="146"/>
      <c r="F89" s="150">
        <f>F91</f>
        <v>91000</v>
      </c>
    </row>
    <row r="90" spans="1:6" ht="42.6" customHeight="1" x14ac:dyDescent="0.3">
      <c r="A90" s="57" t="s">
        <v>172</v>
      </c>
      <c r="B90" s="147"/>
      <c r="C90" s="147"/>
      <c r="D90" s="162"/>
      <c r="E90" s="147"/>
      <c r="F90" s="151"/>
    </row>
    <row r="91" spans="1:6" ht="81" customHeight="1" x14ac:dyDescent="0.35">
      <c r="A91" s="50" t="s">
        <v>135</v>
      </c>
      <c r="B91" s="51"/>
      <c r="C91" s="51"/>
      <c r="D91" s="51"/>
      <c r="E91" s="51" t="s">
        <v>150</v>
      </c>
      <c r="F91" s="53">
        <v>91000</v>
      </c>
    </row>
    <row r="92" spans="1:6" ht="23.4" customHeight="1" x14ac:dyDescent="0.3">
      <c r="A92" s="46" t="s">
        <v>95</v>
      </c>
      <c r="B92" s="47"/>
      <c r="C92" s="47" t="s">
        <v>124</v>
      </c>
      <c r="D92" s="51"/>
      <c r="E92" s="47"/>
      <c r="F92" s="48">
        <f>F95</f>
        <v>155000</v>
      </c>
    </row>
    <row r="93" spans="1:6" ht="79.2" customHeight="1" x14ac:dyDescent="0.3">
      <c r="A93" s="55" t="s">
        <v>171</v>
      </c>
      <c r="B93" s="144"/>
      <c r="C93" s="144"/>
      <c r="D93" s="161" t="s">
        <v>263</v>
      </c>
      <c r="E93" s="144"/>
      <c r="F93" s="150">
        <f>F95</f>
        <v>155000</v>
      </c>
    </row>
    <row r="94" spans="1:6" ht="42.6" customHeight="1" x14ac:dyDescent="0.3">
      <c r="A94" s="82" t="s">
        <v>172</v>
      </c>
      <c r="B94" s="145"/>
      <c r="C94" s="145"/>
      <c r="D94" s="162"/>
      <c r="E94" s="145"/>
      <c r="F94" s="151"/>
    </row>
    <row r="95" spans="1:6" ht="54" x14ac:dyDescent="0.35">
      <c r="A95" s="57" t="s">
        <v>135</v>
      </c>
      <c r="B95" s="51"/>
      <c r="C95" s="51"/>
      <c r="D95" s="51"/>
      <c r="E95" s="51" t="s">
        <v>150</v>
      </c>
      <c r="F95" s="53">
        <v>155000</v>
      </c>
    </row>
    <row r="96" spans="1:6" ht="22.2" customHeight="1" x14ac:dyDescent="0.3">
      <c r="A96" s="46" t="s">
        <v>97</v>
      </c>
      <c r="B96" s="47"/>
      <c r="C96" s="47" t="s">
        <v>128</v>
      </c>
      <c r="D96" s="51"/>
      <c r="E96" s="47"/>
      <c r="F96" s="48">
        <f>F97+F106+F109+F100+F103+F112+F115</f>
        <v>3276092</v>
      </c>
    </row>
    <row r="97" spans="1:6" ht="55.8" customHeight="1" x14ac:dyDescent="0.3">
      <c r="A97" s="55" t="s">
        <v>173</v>
      </c>
      <c r="B97" s="144"/>
      <c r="C97" s="144"/>
      <c r="D97" s="161" t="s">
        <v>264</v>
      </c>
      <c r="E97" s="144"/>
      <c r="F97" s="150">
        <f>F99</f>
        <v>1095000</v>
      </c>
    </row>
    <row r="98" spans="1:6" ht="24.6" customHeight="1" x14ac:dyDescent="0.3">
      <c r="A98" s="57" t="s">
        <v>174</v>
      </c>
      <c r="B98" s="145"/>
      <c r="C98" s="145"/>
      <c r="D98" s="162"/>
      <c r="E98" s="145"/>
      <c r="F98" s="151"/>
    </row>
    <row r="99" spans="1:6" ht="84.6" customHeight="1" x14ac:dyDescent="0.35">
      <c r="A99" s="55" t="s">
        <v>135</v>
      </c>
      <c r="B99" s="83"/>
      <c r="C99" s="84"/>
      <c r="D99" s="84"/>
      <c r="E99" s="51" t="s">
        <v>150</v>
      </c>
      <c r="F99" s="53">
        <v>1095000</v>
      </c>
    </row>
    <row r="100" spans="1:6" ht="72.599999999999994" customHeight="1" x14ac:dyDescent="0.3">
      <c r="A100" s="70" t="s">
        <v>173</v>
      </c>
      <c r="B100" s="171"/>
      <c r="C100" s="161"/>
      <c r="D100" s="161" t="s">
        <v>312</v>
      </c>
      <c r="E100" s="146"/>
      <c r="F100" s="150">
        <f>F102</f>
        <v>100000</v>
      </c>
    </row>
    <row r="101" spans="1:6" ht="66" customHeight="1" x14ac:dyDescent="0.3">
      <c r="A101" s="74" t="s">
        <v>313</v>
      </c>
      <c r="B101" s="172"/>
      <c r="C101" s="162"/>
      <c r="D101" s="162"/>
      <c r="E101" s="147"/>
      <c r="F101" s="151"/>
    </row>
    <row r="102" spans="1:6" ht="84.6" customHeight="1" x14ac:dyDescent="0.35">
      <c r="A102" s="129" t="s">
        <v>135</v>
      </c>
      <c r="B102" s="123"/>
      <c r="C102" s="122"/>
      <c r="D102" s="122"/>
      <c r="E102" s="119" t="s">
        <v>150</v>
      </c>
      <c r="F102" s="121">
        <v>100000</v>
      </c>
    </row>
    <row r="103" spans="1:6" ht="67.8" customHeight="1" x14ac:dyDescent="0.3">
      <c r="A103" s="70" t="s">
        <v>173</v>
      </c>
      <c r="B103" s="171"/>
      <c r="C103" s="161"/>
      <c r="D103" s="161" t="s">
        <v>314</v>
      </c>
      <c r="E103" s="146"/>
      <c r="F103" s="150">
        <f>F105</f>
        <v>10000</v>
      </c>
    </row>
    <row r="104" spans="1:6" ht="82.2" customHeight="1" x14ac:dyDescent="0.3">
      <c r="A104" s="74" t="s">
        <v>315</v>
      </c>
      <c r="B104" s="172"/>
      <c r="C104" s="162"/>
      <c r="D104" s="162"/>
      <c r="E104" s="147"/>
      <c r="F104" s="151"/>
    </row>
    <row r="105" spans="1:6" ht="84.6" customHeight="1" x14ac:dyDescent="0.35">
      <c r="A105" s="129" t="s">
        <v>135</v>
      </c>
      <c r="B105" s="123"/>
      <c r="C105" s="122"/>
      <c r="D105" s="122"/>
      <c r="E105" s="119" t="s">
        <v>150</v>
      </c>
      <c r="F105" s="121">
        <v>10000</v>
      </c>
    </row>
    <row r="106" spans="1:6" ht="63" customHeight="1" x14ac:dyDescent="0.3">
      <c r="A106" s="55" t="s">
        <v>173</v>
      </c>
      <c r="B106" s="146"/>
      <c r="C106" s="146"/>
      <c r="D106" s="146" t="s">
        <v>265</v>
      </c>
      <c r="E106" s="146"/>
      <c r="F106" s="150">
        <f>F108</f>
        <v>236000</v>
      </c>
    </row>
    <row r="107" spans="1:6" ht="36" x14ac:dyDescent="0.3">
      <c r="A107" s="57" t="s">
        <v>175</v>
      </c>
      <c r="B107" s="147"/>
      <c r="C107" s="147"/>
      <c r="D107" s="147"/>
      <c r="E107" s="147"/>
      <c r="F107" s="151"/>
    </row>
    <row r="108" spans="1:6" ht="77.400000000000006" customHeight="1" x14ac:dyDescent="0.35">
      <c r="A108" s="50" t="s">
        <v>135</v>
      </c>
      <c r="B108" s="83"/>
      <c r="C108" s="84"/>
      <c r="D108" s="84"/>
      <c r="E108" s="51" t="s">
        <v>150</v>
      </c>
      <c r="F108" s="53">
        <v>236000</v>
      </c>
    </row>
    <row r="109" spans="1:6" ht="61.8" customHeight="1" x14ac:dyDescent="0.3">
      <c r="A109" s="55" t="s">
        <v>173</v>
      </c>
      <c r="B109" s="159"/>
      <c r="C109" s="161"/>
      <c r="D109" s="146" t="s">
        <v>266</v>
      </c>
      <c r="E109" s="146"/>
      <c r="F109" s="150">
        <f>F111</f>
        <v>1091732</v>
      </c>
    </row>
    <row r="110" spans="1:6" ht="49.8" customHeight="1" x14ac:dyDescent="0.3">
      <c r="A110" s="57" t="s">
        <v>176</v>
      </c>
      <c r="B110" s="160"/>
      <c r="C110" s="162"/>
      <c r="D110" s="147"/>
      <c r="E110" s="147"/>
      <c r="F110" s="151"/>
    </row>
    <row r="111" spans="1:6" ht="73.8" customHeight="1" x14ac:dyDescent="0.35">
      <c r="A111" s="50" t="s">
        <v>135</v>
      </c>
      <c r="B111" s="85"/>
      <c r="C111" s="85"/>
      <c r="D111" s="85"/>
      <c r="E111" s="51" t="s">
        <v>150</v>
      </c>
      <c r="F111" s="53">
        <v>1091732</v>
      </c>
    </row>
    <row r="112" spans="1:6" ht="61.8" customHeight="1" x14ac:dyDescent="0.3">
      <c r="A112" s="55" t="s">
        <v>173</v>
      </c>
      <c r="B112" s="159"/>
      <c r="C112" s="161"/>
      <c r="D112" s="146" t="s">
        <v>316</v>
      </c>
      <c r="E112" s="146"/>
      <c r="F112" s="150">
        <f>F114</f>
        <v>668000</v>
      </c>
    </row>
    <row r="113" spans="1:6" ht="66" customHeight="1" x14ac:dyDescent="0.3">
      <c r="A113" s="57" t="s">
        <v>317</v>
      </c>
      <c r="B113" s="160"/>
      <c r="C113" s="162"/>
      <c r="D113" s="147"/>
      <c r="E113" s="147"/>
      <c r="F113" s="151"/>
    </row>
    <row r="114" spans="1:6" ht="73.8" customHeight="1" x14ac:dyDescent="0.35">
      <c r="A114" s="50" t="s">
        <v>135</v>
      </c>
      <c r="B114" s="85"/>
      <c r="C114" s="85"/>
      <c r="D114" s="85"/>
      <c r="E114" s="51" t="s">
        <v>150</v>
      </c>
      <c r="F114" s="53">
        <v>668000</v>
      </c>
    </row>
    <row r="115" spans="1:6" ht="73.8" customHeight="1" x14ac:dyDescent="0.3">
      <c r="A115" s="55" t="s">
        <v>173</v>
      </c>
      <c r="B115" s="159"/>
      <c r="C115" s="161"/>
      <c r="D115" s="146" t="s">
        <v>318</v>
      </c>
      <c r="E115" s="146"/>
      <c r="F115" s="150">
        <f>F117</f>
        <v>75360</v>
      </c>
    </row>
    <row r="116" spans="1:6" ht="85.8" customHeight="1" x14ac:dyDescent="0.3">
      <c r="A116" s="57" t="s">
        <v>319</v>
      </c>
      <c r="B116" s="160"/>
      <c r="C116" s="162"/>
      <c r="D116" s="147"/>
      <c r="E116" s="147"/>
      <c r="F116" s="151"/>
    </row>
    <row r="117" spans="1:6" ht="73.8" customHeight="1" x14ac:dyDescent="0.35">
      <c r="A117" s="50" t="s">
        <v>135</v>
      </c>
      <c r="B117" s="85"/>
      <c r="C117" s="85"/>
      <c r="D117" s="85"/>
      <c r="E117" s="51" t="s">
        <v>150</v>
      </c>
      <c r="F117" s="53">
        <v>75360</v>
      </c>
    </row>
    <row r="118" spans="1:6" ht="34.799999999999997" x14ac:dyDescent="0.3">
      <c r="A118" s="46" t="s">
        <v>99</v>
      </c>
      <c r="B118" s="85"/>
      <c r="C118" s="47" t="s">
        <v>166</v>
      </c>
      <c r="D118" s="51"/>
      <c r="E118" s="47"/>
      <c r="F118" s="48">
        <f>F122+F124+F119</f>
        <v>950859.22</v>
      </c>
    </row>
    <row r="119" spans="1:6" ht="18" customHeight="1" x14ac:dyDescent="0.3">
      <c r="A119" s="70"/>
      <c r="B119" s="165"/>
      <c r="C119" s="165"/>
      <c r="D119" s="167" t="s">
        <v>296</v>
      </c>
      <c r="E119" s="169"/>
      <c r="F119" s="150">
        <f>F121</f>
        <v>620000</v>
      </c>
    </row>
    <row r="120" spans="1:6" ht="83.4" customHeight="1" x14ac:dyDescent="0.3">
      <c r="A120" s="74" t="s">
        <v>297</v>
      </c>
      <c r="B120" s="166"/>
      <c r="C120" s="166"/>
      <c r="D120" s="168"/>
      <c r="E120" s="170"/>
      <c r="F120" s="151"/>
    </row>
    <row r="121" spans="1:6" ht="81" customHeight="1" x14ac:dyDescent="0.35">
      <c r="A121" s="57" t="s">
        <v>135</v>
      </c>
      <c r="B121" s="81"/>
      <c r="C121" s="81"/>
      <c r="D121" s="81"/>
      <c r="E121" s="51" t="s">
        <v>150</v>
      </c>
      <c r="F121" s="53">
        <v>620000</v>
      </c>
    </row>
    <row r="122" spans="1:6" ht="114.6" customHeight="1" x14ac:dyDescent="0.35">
      <c r="A122" s="50" t="s">
        <v>177</v>
      </c>
      <c r="B122" s="85"/>
      <c r="C122" s="47"/>
      <c r="D122" s="51" t="s">
        <v>267</v>
      </c>
      <c r="E122" s="51"/>
      <c r="F122" s="53">
        <f>F123</f>
        <v>80859.22</v>
      </c>
    </row>
    <row r="123" spans="1:6" ht="23.4" customHeight="1" x14ac:dyDescent="0.35">
      <c r="A123" s="50" t="s">
        <v>178</v>
      </c>
      <c r="B123" s="85"/>
      <c r="C123" s="47"/>
      <c r="D123" s="51"/>
      <c r="E123" s="51" t="s">
        <v>141</v>
      </c>
      <c r="F123" s="53">
        <v>80859.22</v>
      </c>
    </row>
    <row r="124" spans="1:6" ht="120.6" customHeight="1" x14ac:dyDescent="0.3">
      <c r="A124" s="55" t="s">
        <v>179</v>
      </c>
      <c r="B124" s="163"/>
      <c r="C124" s="144"/>
      <c r="D124" s="146" t="s">
        <v>268</v>
      </c>
      <c r="E124" s="146"/>
      <c r="F124" s="150">
        <f>F127</f>
        <v>250000</v>
      </c>
    </row>
    <row r="125" spans="1:6" ht="54" x14ac:dyDescent="0.3">
      <c r="A125" s="57" t="s">
        <v>180</v>
      </c>
      <c r="B125" s="164"/>
      <c r="C125" s="145"/>
      <c r="D125" s="147"/>
      <c r="E125" s="147"/>
      <c r="F125" s="151"/>
    </row>
    <row r="126" spans="1:6" ht="18" hidden="1" x14ac:dyDescent="0.35">
      <c r="A126" s="50"/>
      <c r="B126" s="85"/>
      <c r="C126" s="47"/>
      <c r="D126" s="51"/>
      <c r="E126" s="51"/>
      <c r="F126" s="53"/>
    </row>
    <row r="127" spans="1:6" ht="54" x14ac:dyDescent="0.35">
      <c r="A127" s="50" t="s">
        <v>135</v>
      </c>
      <c r="B127" s="85"/>
      <c r="C127" s="47"/>
      <c r="D127" s="51"/>
      <c r="E127" s="51" t="s">
        <v>150</v>
      </c>
      <c r="F127" s="53">
        <v>250000</v>
      </c>
    </row>
    <row r="128" spans="1:6" ht="17.399999999999999" x14ac:dyDescent="0.3">
      <c r="A128" s="46" t="s">
        <v>101</v>
      </c>
      <c r="B128" s="47" t="s">
        <v>181</v>
      </c>
      <c r="C128" s="47"/>
      <c r="D128" s="47"/>
      <c r="E128" s="47"/>
      <c r="F128" s="48">
        <f>F129</f>
        <v>156000</v>
      </c>
    </row>
    <row r="129" spans="1:6" ht="34.799999999999997" x14ac:dyDescent="0.3">
      <c r="A129" s="46" t="s">
        <v>103</v>
      </c>
      <c r="B129" s="47"/>
      <c r="C129" s="47" t="s">
        <v>181</v>
      </c>
      <c r="D129" s="47"/>
      <c r="E129" s="47"/>
      <c r="F129" s="48">
        <f>F130</f>
        <v>156000</v>
      </c>
    </row>
    <row r="130" spans="1:6" ht="18" x14ac:dyDescent="0.35">
      <c r="A130" s="50" t="s">
        <v>178</v>
      </c>
      <c r="B130" s="47"/>
      <c r="C130" s="47"/>
      <c r="D130" s="51"/>
      <c r="E130" s="51" t="s">
        <v>141</v>
      </c>
      <c r="F130" s="53">
        <f>F131</f>
        <v>156000</v>
      </c>
    </row>
    <row r="131" spans="1:6" ht="54" x14ac:dyDescent="0.3">
      <c r="A131" s="55" t="s">
        <v>182</v>
      </c>
      <c r="B131" s="144"/>
      <c r="C131" s="144"/>
      <c r="D131" s="161" t="s">
        <v>269</v>
      </c>
      <c r="E131" s="146"/>
      <c r="F131" s="150">
        <v>156000</v>
      </c>
    </row>
    <row r="132" spans="1:6" ht="126.6" customHeight="1" x14ac:dyDescent="0.3">
      <c r="A132" s="57" t="s">
        <v>288</v>
      </c>
      <c r="B132" s="145"/>
      <c r="C132" s="145"/>
      <c r="D132" s="162"/>
      <c r="E132" s="147"/>
      <c r="F132" s="151"/>
    </row>
    <row r="133" spans="1:6" ht="17.399999999999999" x14ac:dyDescent="0.3">
      <c r="A133" s="46" t="s">
        <v>105</v>
      </c>
      <c r="B133" s="47" t="s">
        <v>183</v>
      </c>
      <c r="C133" s="47"/>
      <c r="D133" s="47"/>
      <c r="E133" s="47"/>
      <c r="F133" s="48">
        <f>F134</f>
        <v>330000</v>
      </c>
    </row>
    <row r="134" spans="1:6" ht="18" x14ac:dyDescent="0.3">
      <c r="A134" s="46" t="s">
        <v>184</v>
      </c>
      <c r="B134" s="51"/>
      <c r="C134" s="47" t="s">
        <v>122</v>
      </c>
      <c r="D134" s="51"/>
      <c r="E134" s="47"/>
      <c r="F134" s="48">
        <f>F135</f>
        <v>330000</v>
      </c>
    </row>
    <row r="135" spans="1:6" ht="118.8" customHeight="1" x14ac:dyDescent="0.35">
      <c r="A135" s="50" t="s">
        <v>185</v>
      </c>
      <c r="B135" s="51"/>
      <c r="C135" s="51"/>
      <c r="D135" s="51" t="s">
        <v>270</v>
      </c>
      <c r="E135" s="51"/>
      <c r="F135" s="53">
        <f>F136</f>
        <v>330000</v>
      </c>
    </row>
    <row r="136" spans="1:6" ht="79.2" customHeight="1" x14ac:dyDescent="0.35">
      <c r="A136" s="50" t="s">
        <v>135</v>
      </c>
      <c r="B136" s="51"/>
      <c r="C136" s="51"/>
      <c r="D136" s="51"/>
      <c r="E136" s="51" t="s">
        <v>150</v>
      </c>
      <c r="F136" s="53">
        <v>330000</v>
      </c>
    </row>
    <row r="137" spans="1:6" ht="18" x14ac:dyDescent="0.3">
      <c r="A137" s="46" t="s">
        <v>109</v>
      </c>
      <c r="B137" s="47" t="s">
        <v>186</v>
      </c>
      <c r="C137" s="47"/>
      <c r="D137" s="51"/>
      <c r="E137" s="51"/>
      <c r="F137" s="48">
        <f>F138</f>
        <v>580203.61</v>
      </c>
    </row>
    <row r="138" spans="1:6" ht="39" customHeight="1" x14ac:dyDescent="0.3">
      <c r="A138" s="55" t="s">
        <v>111</v>
      </c>
      <c r="B138" s="47"/>
      <c r="C138" s="47" t="s">
        <v>128</v>
      </c>
      <c r="D138" s="51"/>
      <c r="E138" s="51"/>
      <c r="F138" s="48">
        <f>F139+F143+F144</f>
        <v>580203.61</v>
      </c>
    </row>
    <row r="139" spans="1:6" ht="79.8" customHeight="1" x14ac:dyDescent="0.3">
      <c r="A139" s="70" t="s">
        <v>187</v>
      </c>
      <c r="B139" s="179"/>
      <c r="C139" s="144"/>
      <c r="D139" s="181" t="s">
        <v>292</v>
      </c>
      <c r="E139" s="146"/>
      <c r="F139" s="150">
        <f>F141</f>
        <v>178908</v>
      </c>
    </row>
    <row r="140" spans="1:6" ht="85.8" customHeight="1" x14ac:dyDescent="0.3">
      <c r="A140" s="74" t="s">
        <v>293</v>
      </c>
      <c r="B140" s="180"/>
      <c r="C140" s="145"/>
      <c r="D140" s="182"/>
      <c r="E140" s="147"/>
      <c r="F140" s="151"/>
    </row>
    <row r="141" spans="1:6" ht="18" x14ac:dyDescent="0.35">
      <c r="A141" s="57" t="s">
        <v>178</v>
      </c>
      <c r="B141" s="51"/>
      <c r="C141" s="51"/>
      <c r="D141" s="51"/>
      <c r="E141" s="51" t="s">
        <v>141</v>
      </c>
      <c r="F141" s="53">
        <v>178908</v>
      </c>
    </row>
    <row r="142" spans="1:6" ht="90" x14ac:dyDescent="0.35">
      <c r="A142" s="57" t="s">
        <v>295</v>
      </c>
      <c r="B142" s="51"/>
      <c r="C142" s="51"/>
      <c r="D142" s="51" t="s">
        <v>294</v>
      </c>
      <c r="E142" s="51"/>
      <c r="F142" s="53"/>
    </row>
    <row r="143" spans="1:6" ht="18" x14ac:dyDescent="0.35">
      <c r="A143" s="57" t="s">
        <v>178</v>
      </c>
      <c r="B143" s="51"/>
      <c r="C143" s="51"/>
      <c r="D143" s="51"/>
      <c r="E143" s="51" t="s">
        <v>141</v>
      </c>
      <c r="F143" s="53">
        <v>178908</v>
      </c>
    </row>
    <row r="144" spans="1:6" ht="82.2" customHeight="1" x14ac:dyDescent="0.3">
      <c r="A144" s="70" t="s">
        <v>187</v>
      </c>
      <c r="B144" s="179"/>
      <c r="C144" s="144"/>
      <c r="D144" s="181" t="s">
        <v>320</v>
      </c>
      <c r="E144" s="146"/>
      <c r="F144" s="150">
        <f>F146</f>
        <v>222387.61</v>
      </c>
    </row>
    <row r="145" spans="1:7" ht="122.4" customHeight="1" x14ac:dyDescent="0.3">
      <c r="A145" s="74" t="s">
        <v>321</v>
      </c>
      <c r="B145" s="180"/>
      <c r="C145" s="145"/>
      <c r="D145" s="182"/>
      <c r="E145" s="147"/>
      <c r="F145" s="151"/>
    </row>
    <row r="146" spans="1:7" ht="18" x14ac:dyDescent="0.35">
      <c r="A146" s="57" t="s">
        <v>178</v>
      </c>
      <c r="B146" s="51"/>
      <c r="C146" s="51"/>
      <c r="D146" s="51"/>
      <c r="E146" s="51" t="s">
        <v>141</v>
      </c>
      <c r="F146" s="53">
        <v>222387.61</v>
      </c>
    </row>
    <row r="147" spans="1:7" ht="18" x14ac:dyDescent="0.3">
      <c r="A147" s="46" t="s">
        <v>113</v>
      </c>
      <c r="B147" s="47">
        <v>11</v>
      </c>
      <c r="C147" s="86"/>
      <c r="D147" s="51"/>
      <c r="E147" s="87"/>
      <c r="F147" s="48">
        <f>F148</f>
        <v>126768.08</v>
      </c>
    </row>
    <row r="148" spans="1:7" ht="18" x14ac:dyDescent="0.3">
      <c r="A148" s="46" t="s">
        <v>115</v>
      </c>
      <c r="B148" s="86"/>
      <c r="C148" s="47" t="s">
        <v>124</v>
      </c>
      <c r="D148" s="51"/>
      <c r="E148" s="87"/>
      <c r="F148" s="48">
        <f>F149</f>
        <v>126768.08</v>
      </c>
    </row>
    <row r="149" spans="1:7" ht="114.6" customHeight="1" x14ac:dyDescent="0.3">
      <c r="A149" s="55" t="s">
        <v>188</v>
      </c>
      <c r="B149" s="142"/>
      <c r="C149" s="144"/>
      <c r="D149" s="146" t="s">
        <v>271</v>
      </c>
      <c r="E149" s="148"/>
      <c r="F149" s="150">
        <f>F151</f>
        <v>126768.08</v>
      </c>
    </row>
    <row r="150" spans="1:7" ht="34.200000000000003" customHeight="1" x14ac:dyDescent="0.3">
      <c r="A150" s="57" t="s">
        <v>189</v>
      </c>
      <c r="B150" s="143"/>
      <c r="C150" s="145"/>
      <c r="D150" s="147"/>
      <c r="E150" s="149"/>
      <c r="F150" s="151"/>
    </row>
    <row r="151" spans="1:7" ht="80.400000000000006" customHeight="1" x14ac:dyDescent="0.35">
      <c r="A151" s="50" t="s">
        <v>135</v>
      </c>
      <c r="B151" s="88"/>
      <c r="C151" s="88"/>
      <c r="D151" s="51"/>
      <c r="E151" s="84" t="s">
        <v>150</v>
      </c>
      <c r="F151" s="53">
        <f>106768.08+20000</f>
        <v>126768.08</v>
      </c>
    </row>
    <row r="152" spans="1:7" ht="30" customHeight="1" x14ac:dyDescent="0.3">
      <c r="A152" s="89" t="s">
        <v>190</v>
      </c>
      <c r="B152" s="88"/>
      <c r="C152" s="88"/>
      <c r="D152" s="51"/>
      <c r="E152" s="87"/>
      <c r="F152" s="48">
        <f>F11+F44+F49+F57+F80+F128+F133+F147+F137</f>
        <v>28059671.209999997</v>
      </c>
      <c r="G152" s="49"/>
    </row>
    <row r="153" spans="1:7" x14ac:dyDescent="0.3">
      <c r="A153" s="5"/>
    </row>
    <row r="154" spans="1:7" x14ac:dyDescent="0.3">
      <c r="A154" s="5"/>
    </row>
    <row r="155" spans="1:7" x14ac:dyDescent="0.3">
      <c r="A155" s="5"/>
    </row>
    <row r="156" spans="1:7" x14ac:dyDescent="0.3">
      <c r="A156" s="5"/>
    </row>
    <row r="157" spans="1:7" x14ac:dyDescent="0.3">
      <c r="A157" s="5"/>
    </row>
    <row r="158" spans="1:7" x14ac:dyDescent="0.3">
      <c r="A158" s="5"/>
    </row>
    <row r="159" spans="1:7" x14ac:dyDescent="0.3">
      <c r="A159" s="5"/>
    </row>
    <row r="160" spans="1:7" x14ac:dyDescent="0.3">
      <c r="A160" s="5"/>
    </row>
    <row r="161" spans="1:1" x14ac:dyDescent="0.3">
      <c r="A161" s="5"/>
    </row>
    <row r="162" spans="1:1" x14ac:dyDescent="0.3">
      <c r="A162" s="5"/>
    </row>
    <row r="163" spans="1:1" x14ac:dyDescent="0.3">
      <c r="A163" s="5"/>
    </row>
    <row r="164" spans="1:1" x14ac:dyDescent="0.3">
      <c r="A164" s="5"/>
    </row>
    <row r="165" spans="1:1" x14ac:dyDescent="0.3">
      <c r="A165" s="5"/>
    </row>
    <row r="166" spans="1:1" x14ac:dyDescent="0.3">
      <c r="A166" s="5"/>
    </row>
    <row r="167" spans="1:1" x14ac:dyDescent="0.3">
      <c r="A167" s="5"/>
    </row>
    <row r="168" spans="1:1" x14ac:dyDescent="0.3">
      <c r="A168" s="5"/>
    </row>
    <row r="169" spans="1:1" x14ac:dyDescent="0.3">
      <c r="A169" s="5"/>
    </row>
    <row r="170" spans="1:1" x14ac:dyDescent="0.3">
      <c r="A170" s="5"/>
    </row>
    <row r="171" spans="1:1" x14ac:dyDescent="0.3">
      <c r="A171" s="5"/>
    </row>
    <row r="172" spans="1:1" x14ac:dyDescent="0.3">
      <c r="A172" s="5"/>
    </row>
    <row r="173" spans="1:1" x14ac:dyDescent="0.3">
      <c r="A173" s="5"/>
    </row>
    <row r="174" spans="1:1" x14ac:dyDescent="0.3">
      <c r="A174" s="5"/>
    </row>
    <row r="175" spans="1:1" x14ac:dyDescent="0.3">
      <c r="A175" s="5"/>
    </row>
    <row r="176" spans="1:1" x14ac:dyDescent="0.3">
      <c r="A176" s="5"/>
    </row>
    <row r="177" spans="1:1" x14ac:dyDescent="0.3">
      <c r="A177" s="5"/>
    </row>
    <row r="179" spans="1:1" x14ac:dyDescent="0.3">
      <c r="A179" s="5"/>
    </row>
    <row r="180" spans="1:1" x14ac:dyDescent="0.3">
      <c r="A180" s="5"/>
    </row>
    <row r="181" spans="1:1" x14ac:dyDescent="0.3">
      <c r="A181" s="5"/>
    </row>
    <row r="182" spans="1:1" x14ac:dyDescent="0.3">
      <c r="A182" s="5"/>
    </row>
    <row r="183" spans="1:1" x14ac:dyDescent="0.3">
      <c r="A183" s="5"/>
    </row>
    <row r="184" spans="1:1" x14ac:dyDescent="0.3">
      <c r="A184" s="5"/>
    </row>
    <row r="185" spans="1:1" x14ac:dyDescent="0.3">
      <c r="A185" s="5"/>
    </row>
    <row r="186" spans="1:1" x14ac:dyDescent="0.3">
      <c r="A186" s="5"/>
    </row>
  </sheetData>
  <sheetProtection selectLockedCells="1" selectUnlockedCells="1"/>
  <mergeCells count="123">
    <mergeCell ref="F112:F113"/>
    <mergeCell ref="B115:B116"/>
    <mergeCell ref="C115:C116"/>
    <mergeCell ref="D115:D116"/>
    <mergeCell ref="E115:E116"/>
    <mergeCell ref="F115:F116"/>
    <mergeCell ref="B144:B145"/>
    <mergeCell ref="C144:C145"/>
    <mergeCell ref="D144:D145"/>
    <mergeCell ref="E144:E145"/>
    <mergeCell ref="F144:F145"/>
    <mergeCell ref="B139:B140"/>
    <mergeCell ref="C139:C140"/>
    <mergeCell ref="D139:D140"/>
    <mergeCell ref="E139:E140"/>
    <mergeCell ref="F139:F140"/>
    <mergeCell ref="A1:F1"/>
    <mergeCell ref="A2:F2"/>
    <mergeCell ref="A3:F3"/>
    <mergeCell ref="A4:C4"/>
    <mergeCell ref="D4:F4"/>
    <mergeCell ref="A5:F5"/>
    <mergeCell ref="B54:B55"/>
    <mergeCell ref="C54:C55"/>
    <mergeCell ref="D54:D55"/>
    <mergeCell ref="A6:F6"/>
    <mergeCell ref="A7:F7"/>
    <mergeCell ref="B38:B39"/>
    <mergeCell ref="C38:C39"/>
    <mergeCell ref="D38:D39"/>
    <mergeCell ref="E38:E39"/>
    <mergeCell ref="F38:F39"/>
    <mergeCell ref="B41:B42"/>
    <mergeCell ref="C41:C42"/>
    <mergeCell ref="D41:D42"/>
    <mergeCell ref="E41:E42"/>
    <mergeCell ref="F41:F42"/>
    <mergeCell ref="B51:B52"/>
    <mergeCell ref="C51:C52"/>
    <mergeCell ref="D51:D52"/>
    <mergeCell ref="E51:E52"/>
    <mergeCell ref="F51:F52"/>
    <mergeCell ref="E54:E55"/>
    <mergeCell ref="F54:F55"/>
    <mergeCell ref="B97:B98"/>
    <mergeCell ref="C97:C98"/>
    <mergeCell ref="D97:D98"/>
    <mergeCell ref="E97:E98"/>
    <mergeCell ref="F97:F98"/>
    <mergeCell ref="B89:B90"/>
    <mergeCell ref="C89:C90"/>
    <mergeCell ref="D89:D90"/>
    <mergeCell ref="E89:E90"/>
    <mergeCell ref="F89:F90"/>
    <mergeCell ref="B93:B94"/>
    <mergeCell ref="C93:C94"/>
    <mergeCell ref="D93:D94"/>
    <mergeCell ref="E93:E94"/>
    <mergeCell ref="F93:F94"/>
    <mergeCell ref="F65:F66"/>
    <mergeCell ref="B106:B107"/>
    <mergeCell ref="C106:C107"/>
    <mergeCell ref="D106:D107"/>
    <mergeCell ref="E106:E107"/>
    <mergeCell ref="F106:F107"/>
    <mergeCell ref="B100:B101"/>
    <mergeCell ref="C100:C101"/>
    <mergeCell ref="D100:D101"/>
    <mergeCell ref="E100:E101"/>
    <mergeCell ref="F100:F101"/>
    <mergeCell ref="B103:B104"/>
    <mergeCell ref="C103:C104"/>
    <mergeCell ref="D103:D104"/>
    <mergeCell ref="E103:E104"/>
    <mergeCell ref="F103:F104"/>
    <mergeCell ref="B109:B110"/>
    <mergeCell ref="C109:C110"/>
    <mergeCell ref="D109:D110"/>
    <mergeCell ref="E109:E110"/>
    <mergeCell ref="F109:F110"/>
    <mergeCell ref="B131:B132"/>
    <mergeCell ref="C131:C132"/>
    <mergeCell ref="D131:D132"/>
    <mergeCell ref="E131:E132"/>
    <mergeCell ref="F131:F132"/>
    <mergeCell ref="B124:B125"/>
    <mergeCell ref="C124:C125"/>
    <mergeCell ref="D124:D125"/>
    <mergeCell ref="E124:E125"/>
    <mergeCell ref="F124:F125"/>
    <mergeCell ref="B119:B120"/>
    <mergeCell ref="C119:C120"/>
    <mergeCell ref="D119:D120"/>
    <mergeCell ref="E119:E120"/>
    <mergeCell ref="F119:F120"/>
    <mergeCell ref="B112:B113"/>
    <mergeCell ref="C112:C113"/>
    <mergeCell ref="D112:D113"/>
    <mergeCell ref="E112:E113"/>
    <mergeCell ref="B149:B150"/>
    <mergeCell ref="C149:C150"/>
    <mergeCell ref="D149:D150"/>
    <mergeCell ref="E149:E150"/>
    <mergeCell ref="F149:F150"/>
    <mergeCell ref="B59:B60"/>
    <mergeCell ref="C59:C60"/>
    <mergeCell ref="D59:D60"/>
    <mergeCell ref="E59:E60"/>
    <mergeCell ref="F59:F60"/>
    <mergeCell ref="B70:B71"/>
    <mergeCell ref="C70:C71"/>
    <mergeCell ref="D70:D71"/>
    <mergeCell ref="E70:E71"/>
    <mergeCell ref="F70:F71"/>
    <mergeCell ref="B62:B63"/>
    <mergeCell ref="C62:C63"/>
    <mergeCell ref="D62:D63"/>
    <mergeCell ref="E62:E63"/>
    <mergeCell ref="F62:F63"/>
    <mergeCell ref="B65:B66"/>
    <mergeCell ref="C65:C66"/>
    <mergeCell ref="D65:D66"/>
    <mergeCell ref="E65:E66"/>
  </mergeCells>
  <pageMargins left="0.62992125984251968" right="0.27559055118110237" top="0.39370078740157483" bottom="0.47244094488188981" header="0.51181102362204722" footer="0.51181102362204722"/>
  <pageSetup paperSize="9" scale="80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view="pageBreakPreview" workbookViewId="0">
      <selection sqref="A1:F1"/>
    </sheetView>
  </sheetViews>
  <sheetFormatPr defaultRowHeight="13.2" x14ac:dyDescent="0.25"/>
  <cols>
    <col min="1" max="1" width="48.44140625" customWidth="1"/>
    <col min="2" max="2" width="23.109375" customWidth="1"/>
    <col min="3" max="3" width="22.44140625" customWidth="1"/>
    <col min="4" max="6" width="8.6640625" hidden="1" customWidth="1"/>
  </cols>
  <sheetData>
    <row r="1" spans="1:6" ht="15.6" x14ac:dyDescent="0.3">
      <c r="A1" s="135" t="s">
        <v>231</v>
      </c>
      <c r="B1" s="135"/>
      <c r="C1" s="135"/>
      <c r="D1" s="135"/>
      <c r="E1" s="135"/>
      <c r="F1" s="135"/>
    </row>
    <row r="2" spans="1:6" ht="15.6" x14ac:dyDescent="0.3">
      <c r="A2" s="135" t="s">
        <v>242</v>
      </c>
      <c r="B2" s="135"/>
      <c r="C2" s="135"/>
      <c r="D2" s="135" t="s">
        <v>242</v>
      </c>
      <c r="E2" s="135"/>
      <c r="F2" s="135"/>
    </row>
    <row r="3" spans="1:6" ht="15.6" x14ac:dyDescent="0.3">
      <c r="A3" s="135" t="s">
        <v>1</v>
      </c>
      <c r="B3" s="135"/>
      <c r="C3" s="135"/>
      <c r="D3" s="135" t="s">
        <v>1</v>
      </c>
      <c r="E3" s="135"/>
      <c r="F3" s="135"/>
    </row>
    <row r="4" spans="1:6" ht="15.6" x14ac:dyDescent="0.3">
      <c r="A4" s="135" t="s">
        <v>305</v>
      </c>
      <c r="B4" s="135"/>
      <c r="C4" s="135"/>
      <c r="D4" s="135" t="s">
        <v>243</v>
      </c>
      <c r="E4" s="135"/>
      <c r="F4" s="135"/>
    </row>
    <row r="5" spans="1:6" ht="13.8" x14ac:dyDescent="0.25">
      <c r="A5" s="184"/>
      <c r="B5" s="184"/>
      <c r="C5" s="184"/>
    </row>
    <row r="6" spans="1:6" ht="50.25" customHeight="1" x14ac:dyDescent="0.25">
      <c r="A6" s="183" t="s">
        <v>191</v>
      </c>
      <c r="B6" s="183"/>
      <c r="C6" s="183"/>
    </row>
    <row r="7" spans="1:6" ht="15.6" x14ac:dyDescent="0.3">
      <c r="A7" s="9"/>
      <c r="C7" s="42" t="s">
        <v>14</v>
      </c>
    </row>
    <row r="8" spans="1:6" ht="55.5" customHeight="1" x14ac:dyDescent="0.25">
      <c r="A8" s="108" t="s">
        <v>192</v>
      </c>
      <c r="B8" s="108" t="s">
        <v>193</v>
      </c>
      <c r="C8" s="108" t="s">
        <v>233</v>
      </c>
    </row>
    <row r="9" spans="1:6" ht="36" x14ac:dyDescent="0.25">
      <c r="A9" s="90" t="s">
        <v>194</v>
      </c>
      <c r="B9" s="91">
        <v>240</v>
      </c>
      <c r="C9" s="92">
        <f>'Прил. 4 Расходы бюджета'!F152-C10</f>
        <v>28016171.209999997</v>
      </c>
    </row>
    <row r="10" spans="1:6" ht="36" x14ac:dyDescent="0.25">
      <c r="A10" s="90" t="s">
        <v>195</v>
      </c>
      <c r="B10" s="91">
        <v>241</v>
      </c>
      <c r="C10" s="93">
        <v>43500</v>
      </c>
    </row>
  </sheetData>
  <sheetProtection selectLockedCells="1" selectUnlockedCells="1"/>
  <mergeCells count="9">
    <mergeCell ref="A6:C6"/>
    <mergeCell ref="A1:F1"/>
    <mergeCell ref="A4:C4"/>
    <mergeCell ref="D4:F4"/>
    <mergeCell ref="A5:C5"/>
    <mergeCell ref="A2:C2"/>
    <mergeCell ref="D2:F2"/>
    <mergeCell ref="A3:C3"/>
    <mergeCell ref="D3:F3"/>
  </mergeCells>
  <pageMargins left="1.26" right="0.74803149606299213" top="0.51181102362204722" bottom="0.98425196850393704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view="pageBreakPreview" workbookViewId="0">
      <selection sqref="A1:F1"/>
    </sheetView>
  </sheetViews>
  <sheetFormatPr defaultRowHeight="13.2" x14ac:dyDescent="0.25"/>
  <cols>
    <col min="1" max="1" width="11.21875" customWidth="1"/>
    <col min="2" max="2" width="57.44140625" customWidth="1"/>
    <col min="3" max="3" width="27.88671875" customWidth="1"/>
    <col min="4" max="5" width="8.6640625" hidden="1" customWidth="1"/>
    <col min="6" max="6" width="6" hidden="1" customWidth="1"/>
  </cols>
  <sheetData>
    <row r="1" spans="1:6" ht="15.6" x14ac:dyDescent="0.3">
      <c r="A1" s="135" t="s">
        <v>232</v>
      </c>
      <c r="B1" s="135"/>
      <c r="C1" s="135"/>
      <c r="D1" s="135"/>
      <c r="E1" s="135"/>
      <c r="F1" s="135"/>
    </row>
    <row r="2" spans="1:6" ht="15.6" x14ac:dyDescent="0.3">
      <c r="A2" s="135" t="s">
        <v>242</v>
      </c>
      <c r="B2" s="135"/>
      <c r="C2" s="135"/>
      <c r="D2" s="135" t="s">
        <v>242</v>
      </c>
      <c r="E2" s="135"/>
      <c r="F2" s="135"/>
    </row>
    <row r="3" spans="1:6" ht="15.6" x14ac:dyDescent="0.3">
      <c r="A3" s="135" t="s">
        <v>1</v>
      </c>
      <c r="B3" s="135"/>
      <c r="C3" s="135"/>
      <c r="D3" s="135" t="s">
        <v>1</v>
      </c>
      <c r="E3" s="135"/>
      <c r="F3" s="135"/>
    </row>
    <row r="4" spans="1:6" ht="15.6" x14ac:dyDescent="0.3">
      <c r="A4" s="135" t="s">
        <v>305</v>
      </c>
      <c r="B4" s="135"/>
      <c r="C4" s="135"/>
      <c r="D4" s="135" t="s">
        <v>243</v>
      </c>
      <c r="E4" s="135"/>
      <c r="F4" s="135"/>
    </row>
    <row r="5" spans="1:6" ht="13.8" x14ac:dyDescent="0.25">
      <c r="A5" s="184"/>
      <c r="B5" s="184"/>
      <c r="C5" s="184"/>
    </row>
    <row r="6" spans="1:6" ht="50.25" customHeight="1" x14ac:dyDescent="0.25">
      <c r="A6" s="186" t="s">
        <v>235</v>
      </c>
      <c r="B6" s="186"/>
      <c r="C6" s="186"/>
    </row>
    <row r="7" spans="1:6" ht="15.6" x14ac:dyDescent="0.3">
      <c r="A7" s="9"/>
      <c r="C7" s="42" t="s">
        <v>14</v>
      </c>
    </row>
    <row r="8" spans="1:6" ht="55.5" customHeight="1" x14ac:dyDescent="0.25">
      <c r="A8" s="108" t="s">
        <v>227</v>
      </c>
      <c r="B8" s="108" t="s">
        <v>234</v>
      </c>
      <c r="C8" s="108" t="s">
        <v>233</v>
      </c>
    </row>
    <row r="9" spans="1:6" ht="36" x14ac:dyDescent="0.25">
      <c r="A9" s="111">
        <v>240</v>
      </c>
      <c r="B9" s="109" t="s">
        <v>194</v>
      </c>
      <c r="C9" s="110">
        <f>'Прил. 4 Расходы бюджета'!F152-C10</f>
        <v>28016171.209999997</v>
      </c>
    </row>
    <row r="10" spans="1:6" ht="36" x14ac:dyDescent="0.25">
      <c r="A10" s="111">
        <v>241</v>
      </c>
      <c r="B10" s="109" t="s">
        <v>195</v>
      </c>
      <c r="C10" s="110">
        <v>43500</v>
      </c>
    </row>
    <row r="11" spans="1:6" ht="18" x14ac:dyDescent="0.25">
      <c r="A11" s="185" t="s">
        <v>236</v>
      </c>
      <c r="B11" s="185"/>
      <c r="C11" s="92">
        <f>C9+C10</f>
        <v>28059671.209999997</v>
      </c>
    </row>
  </sheetData>
  <sheetProtection selectLockedCells="1" selectUnlockedCells="1"/>
  <mergeCells count="10">
    <mergeCell ref="A11:B11"/>
    <mergeCell ref="A6:C6"/>
    <mergeCell ref="A1:F1"/>
    <mergeCell ref="A4:C4"/>
    <mergeCell ref="D4:F4"/>
    <mergeCell ref="A5:C5"/>
    <mergeCell ref="A2:C2"/>
    <mergeCell ref="D2:F2"/>
    <mergeCell ref="A3:C3"/>
    <mergeCell ref="D3:F3"/>
  </mergeCells>
  <pageMargins left="1.26" right="0.37" top="0.51181102362204722" bottom="0.98425196850393704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sqref="A1:F1"/>
    </sheetView>
  </sheetViews>
  <sheetFormatPr defaultRowHeight="13.2" x14ac:dyDescent="0.25"/>
  <cols>
    <col min="1" max="1" width="42.88671875" customWidth="1"/>
    <col min="2" max="2" width="35.44140625" customWidth="1"/>
    <col min="3" max="3" width="22" customWidth="1"/>
    <col min="4" max="4" width="0.109375" customWidth="1"/>
    <col min="5" max="6" width="8.6640625" hidden="1" customWidth="1"/>
  </cols>
  <sheetData>
    <row r="1" spans="1:6" ht="15.6" x14ac:dyDescent="0.3">
      <c r="A1" s="135" t="s">
        <v>238</v>
      </c>
      <c r="B1" s="135"/>
      <c r="C1" s="135"/>
      <c r="D1" s="135"/>
      <c r="E1" s="135"/>
      <c r="F1" s="135"/>
    </row>
    <row r="2" spans="1:6" ht="15.6" x14ac:dyDescent="0.3">
      <c r="A2" s="135" t="s">
        <v>242</v>
      </c>
      <c r="B2" s="135"/>
      <c r="C2" s="135"/>
      <c r="D2" s="135" t="s">
        <v>242</v>
      </c>
      <c r="E2" s="135"/>
      <c r="F2" s="135"/>
    </row>
    <row r="3" spans="1:6" ht="15.6" x14ac:dyDescent="0.3">
      <c r="A3" s="135" t="s">
        <v>1</v>
      </c>
      <c r="B3" s="135"/>
      <c r="C3" s="135"/>
      <c r="D3" s="135" t="s">
        <v>1</v>
      </c>
      <c r="E3" s="135"/>
      <c r="F3" s="135"/>
    </row>
    <row r="4" spans="1:6" ht="15.6" x14ac:dyDescent="0.3">
      <c r="A4" s="135" t="s">
        <v>305</v>
      </c>
      <c r="B4" s="135"/>
      <c r="C4" s="135"/>
      <c r="D4" s="135" t="s">
        <v>243</v>
      </c>
      <c r="E4" s="135"/>
      <c r="F4" s="135"/>
    </row>
    <row r="5" spans="1:6" ht="15.6" x14ac:dyDescent="0.3">
      <c r="A5" s="7"/>
      <c r="B5" s="7"/>
      <c r="C5" s="7"/>
      <c r="D5" s="7"/>
      <c r="E5" s="7"/>
      <c r="F5" s="7"/>
    </row>
    <row r="6" spans="1:6" ht="15.6" x14ac:dyDescent="0.3">
      <c r="A6" s="7"/>
      <c r="B6" s="7"/>
      <c r="C6" s="7"/>
      <c r="D6" s="7"/>
      <c r="E6" s="7"/>
      <c r="F6" s="7"/>
    </row>
    <row r="7" spans="1:6" ht="13.8" x14ac:dyDescent="0.25">
      <c r="A7" s="4"/>
    </row>
    <row r="8" spans="1:6" ht="36.6" customHeight="1" x14ac:dyDescent="0.3">
      <c r="A8" s="136" t="s">
        <v>196</v>
      </c>
      <c r="B8" s="136"/>
      <c r="C8" s="136"/>
    </row>
    <row r="9" spans="1:6" ht="15.6" x14ac:dyDescent="0.3">
      <c r="A9" s="3"/>
    </row>
    <row r="10" spans="1:6" ht="15.6" x14ac:dyDescent="0.3">
      <c r="A10" s="3"/>
      <c r="C10" s="11" t="s">
        <v>14</v>
      </c>
    </row>
    <row r="11" spans="1:6" ht="34.799999999999997" x14ac:dyDescent="0.3">
      <c r="A11" s="94" t="s">
        <v>2</v>
      </c>
      <c r="B11" s="94" t="s">
        <v>197</v>
      </c>
      <c r="C11" s="94" t="s">
        <v>233</v>
      </c>
    </row>
    <row r="12" spans="1:6" ht="18" x14ac:dyDescent="0.35">
      <c r="A12" s="2">
        <v>1</v>
      </c>
      <c r="B12" s="2">
        <v>2</v>
      </c>
      <c r="C12" s="2">
        <v>3</v>
      </c>
    </row>
    <row r="13" spans="1:6" ht="54" hidden="1" x14ac:dyDescent="0.35">
      <c r="A13" s="1" t="s">
        <v>198</v>
      </c>
      <c r="B13" s="2" t="s">
        <v>199</v>
      </c>
      <c r="C13" s="2" t="s">
        <v>200</v>
      </c>
    </row>
    <row r="14" spans="1:6" ht="108" hidden="1" x14ac:dyDescent="0.35">
      <c r="A14" s="1" t="s">
        <v>201</v>
      </c>
      <c r="B14" s="2" t="s">
        <v>202</v>
      </c>
      <c r="C14" s="95">
        <v>2000</v>
      </c>
    </row>
    <row r="15" spans="1:6" ht="108" hidden="1" x14ac:dyDescent="0.35">
      <c r="A15" s="1" t="s">
        <v>203</v>
      </c>
      <c r="B15" s="2" t="s">
        <v>204</v>
      </c>
      <c r="C15" s="2">
        <v>0</v>
      </c>
    </row>
    <row r="16" spans="1:6" ht="42" customHeight="1" x14ac:dyDescent="0.35">
      <c r="A16" s="1" t="s">
        <v>205</v>
      </c>
      <c r="B16" s="2" t="s">
        <v>206</v>
      </c>
      <c r="C16" s="96">
        <v>232954.57</v>
      </c>
    </row>
    <row r="17" spans="1:3" ht="36" x14ac:dyDescent="0.35">
      <c r="A17" s="1" t="s">
        <v>207</v>
      </c>
      <c r="B17" s="2" t="s">
        <v>208</v>
      </c>
      <c r="C17" s="96">
        <f>'Прил.2 Доходы бюджета'!C46</f>
        <v>27826716.640000001</v>
      </c>
    </row>
    <row r="18" spans="1:3" ht="36" x14ac:dyDescent="0.35">
      <c r="A18" s="1" t="s">
        <v>209</v>
      </c>
      <c r="B18" s="2" t="s">
        <v>210</v>
      </c>
      <c r="C18" s="96">
        <f>'Прил.3 Расходы бюджета'!C36</f>
        <v>28059671.209999997</v>
      </c>
    </row>
    <row r="19" spans="1:3" ht="36" x14ac:dyDescent="0.35">
      <c r="A19" s="1" t="s">
        <v>211</v>
      </c>
      <c r="B19" s="2" t="s">
        <v>210</v>
      </c>
      <c r="C19" s="96">
        <v>232954.57</v>
      </c>
    </row>
    <row r="20" spans="1:3" ht="17.399999999999999" x14ac:dyDescent="0.3">
      <c r="A20" s="97"/>
    </row>
    <row r="21" spans="1:3" ht="17.399999999999999" x14ac:dyDescent="0.3">
      <c r="A21" s="97"/>
    </row>
    <row r="22" spans="1:3" ht="17.399999999999999" x14ac:dyDescent="0.3">
      <c r="A22" s="97"/>
    </row>
    <row r="23" spans="1:3" ht="17.399999999999999" x14ac:dyDescent="0.3">
      <c r="A23" s="97"/>
    </row>
    <row r="24" spans="1:3" ht="17.399999999999999" x14ac:dyDescent="0.3">
      <c r="A24" s="97"/>
    </row>
    <row r="25" spans="1:3" ht="17.399999999999999" x14ac:dyDescent="0.3">
      <c r="A25" s="97"/>
    </row>
    <row r="26" spans="1:3" ht="17.399999999999999" x14ac:dyDescent="0.3">
      <c r="A26" s="97"/>
    </row>
    <row r="27" spans="1:3" ht="17.399999999999999" x14ac:dyDescent="0.3">
      <c r="A27" s="97"/>
    </row>
    <row r="28" spans="1:3" ht="17.399999999999999" x14ac:dyDescent="0.3">
      <c r="A28" s="97"/>
    </row>
    <row r="29" spans="1:3" ht="17.399999999999999" x14ac:dyDescent="0.3">
      <c r="A29" s="97"/>
    </row>
    <row r="30" spans="1:3" ht="17.399999999999999" x14ac:dyDescent="0.3">
      <c r="A30" s="97"/>
    </row>
    <row r="31" spans="1:3" ht="17.399999999999999" x14ac:dyDescent="0.3">
      <c r="A31" s="97"/>
    </row>
    <row r="32" spans="1:3" ht="17.399999999999999" x14ac:dyDescent="0.3">
      <c r="A32" s="97"/>
    </row>
    <row r="33" spans="1:1" ht="17.399999999999999" x14ac:dyDescent="0.3">
      <c r="A33" s="97"/>
    </row>
    <row r="34" spans="1:1" ht="17.399999999999999" x14ac:dyDescent="0.3">
      <c r="A34" s="97"/>
    </row>
    <row r="35" spans="1:1" ht="17.399999999999999" x14ac:dyDescent="0.3">
      <c r="A35" s="97"/>
    </row>
    <row r="36" spans="1:1" ht="17.399999999999999" x14ac:dyDescent="0.3">
      <c r="A36" s="97"/>
    </row>
    <row r="37" spans="1:1" ht="17.399999999999999" x14ac:dyDescent="0.3">
      <c r="A37" s="97"/>
    </row>
    <row r="38" spans="1:1" ht="17.399999999999999" x14ac:dyDescent="0.3">
      <c r="A38" s="97"/>
    </row>
    <row r="39" spans="1:1" ht="17.399999999999999" x14ac:dyDescent="0.3">
      <c r="A39" s="97"/>
    </row>
    <row r="40" spans="1:1" ht="17.399999999999999" x14ac:dyDescent="0.3">
      <c r="A40" s="97"/>
    </row>
    <row r="41" spans="1:1" ht="17.399999999999999" x14ac:dyDescent="0.3">
      <c r="A41" s="97"/>
    </row>
    <row r="42" spans="1:1" ht="17.399999999999999" x14ac:dyDescent="0.3">
      <c r="A42" s="97"/>
    </row>
    <row r="43" spans="1:1" ht="17.399999999999999" x14ac:dyDescent="0.3">
      <c r="A43" s="97"/>
    </row>
    <row r="44" spans="1:1" ht="17.399999999999999" x14ac:dyDescent="0.3">
      <c r="A44" s="97"/>
    </row>
    <row r="45" spans="1:1" ht="17.399999999999999" x14ac:dyDescent="0.3">
      <c r="A45" s="97"/>
    </row>
    <row r="46" spans="1:1" ht="17.399999999999999" x14ac:dyDescent="0.3">
      <c r="A46" s="97"/>
    </row>
    <row r="47" spans="1:1" ht="17.399999999999999" x14ac:dyDescent="0.3">
      <c r="A47" s="97"/>
    </row>
    <row r="48" spans="1:1" ht="17.399999999999999" x14ac:dyDescent="0.3">
      <c r="A48" s="97"/>
    </row>
    <row r="49" spans="1:1" ht="17.399999999999999" x14ac:dyDescent="0.3">
      <c r="A49" s="97"/>
    </row>
    <row r="50" spans="1:1" ht="17.399999999999999" x14ac:dyDescent="0.3">
      <c r="A50" s="97"/>
    </row>
    <row r="51" spans="1:1" ht="17.399999999999999" x14ac:dyDescent="0.3">
      <c r="A51" s="97"/>
    </row>
    <row r="52" spans="1:1" ht="17.399999999999999" x14ac:dyDescent="0.3">
      <c r="A52" s="97"/>
    </row>
    <row r="53" spans="1:1" ht="17.399999999999999" x14ac:dyDescent="0.3">
      <c r="A53" s="97"/>
    </row>
    <row r="54" spans="1:1" ht="17.399999999999999" x14ac:dyDescent="0.3">
      <c r="A54" s="97"/>
    </row>
    <row r="55" spans="1:1" ht="17.399999999999999" x14ac:dyDescent="0.3">
      <c r="A55" s="97"/>
    </row>
    <row r="56" spans="1:1" ht="17.399999999999999" x14ac:dyDescent="0.3">
      <c r="A56" s="97"/>
    </row>
    <row r="57" spans="1:1" ht="17.399999999999999" x14ac:dyDescent="0.3">
      <c r="A57" s="97"/>
    </row>
    <row r="58" spans="1:1" ht="17.399999999999999" x14ac:dyDescent="0.3">
      <c r="A58" s="97"/>
    </row>
    <row r="59" spans="1:1" ht="17.399999999999999" x14ac:dyDescent="0.3">
      <c r="A59" s="97"/>
    </row>
    <row r="60" spans="1:1" ht="17.399999999999999" x14ac:dyDescent="0.3">
      <c r="A60" s="97"/>
    </row>
    <row r="61" spans="1:1" ht="17.399999999999999" x14ac:dyDescent="0.3">
      <c r="A61" s="97"/>
    </row>
    <row r="62" spans="1:1" ht="17.399999999999999" x14ac:dyDescent="0.3">
      <c r="A62" s="97"/>
    </row>
    <row r="63" spans="1:1" ht="17.399999999999999" x14ac:dyDescent="0.3">
      <c r="A63" s="97"/>
    </row>
    <row r="64" spans="1:1" ht="17.399999999999999" x14ac:dyDescent="0.3">
      <c r="A64" s="97"/>
    </row>
    <row r="65" spans="1:1" ht="17.399999999999999" x14ac:dyDescent="0.3">
      <c r="A65" s="97"/>
    </row>
    <row r="66" spans="1:1" ht="17.399999999999999" x14ac:dyDescent="0.3">
      <c r="A66" s="97"/>
    </row>
    <row r="67" spans="1:1" ht="17.399999999999999" x14ac:dyDescent="0.3">
      <c r="A67" s="97"/>
    </row>
    <row r="68" spans="1:1" ht="17.399999999999999" x14ac:dyDescent="0.3">
      <c r="A68" s="97"/>
    </row>
    <row r="69" spans="1:1" ht="17.399999999999999" x14ac:dyDescent="0.3">
      <c r="A69" s="97"/>
    </row>
    <row r="70" spans="1:1" ht="17.399999999999999" x14ac:dyDescent="0.3">
      <c r="A70" s="97"/>
    </row>
    <row r="71" spans="1:1" ht="17.399999999999999" x14ac:dyDescent="0.3">
      <c r="A71" s="97"/>
    </row>
    <row r="72" spans="1:1" ht="17.399999999999999" x14ac:dyDescent="0.3">
      <c r="A72" s="97"/>
    </row>
    <row r="73" spans="1:1" ht="17.399999999999999" x14ac:dyDescent="0.3">
      <c r="A73" s="97"/>
    </row>
    <row r="74" spans="1:1" ht="17.399999999999999" x14ac:dyDescent="0.3">
      <c r="A74" s="97"/>
    </row>
    <row r="75" spans="1:1" ht="17.399999999999999" x14ac:dyDescent="0.3">
      <c r="A75" s="97"/>
    </row>
    <row r="76" spans="1:1" ht="17.399999999999999" x14ac:dyDescent="0.3">
      <c r="A76" s="97"/>
    </row>
  </sheetData>
  <sheetProtection selectLockedCells="1" selectUnlockedCells="1"/>
  <mergeCells count="8">
    <mergeCell ref="A8:C8"/>
    <mergeCell ref="A1:F1"/>
    <mergeCell ref="A4:C4"/>
    <mergeCell ref="D4:F4"/>
    <mergeCell ref="A2:C2"/>
    <mergeCell ref="D2:F2"/>
    <mergeCell ref="A3:C3"/>
    <mergeCell ref="D3:F3"/>
  </mergeCells>
  <pageMargins left="1.24" right="0.35433070866141736" top="0.33" bottom="0.98425196850393704" header="0.35" footer="0.51181102362204722"/>
  <pageSetup paperSize="9" scale="85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view="pageBreakPreview" zoomScaleNormal="75" workbookViewId="0">
      <selection sqref="A1:F1"/>
    </sheetView>
  </sheetViews>
  <sheetFormatPr defaultRowHeight="13.2" x14ac:dyDescent="0.25"/>
  <cols>
    <col min="1" max="1" width="5" customWidth="1"/>
    <col min="2" max="2" width="79.33203125" customWidth="1"/>
    <col min="3" max="3" width="20.6640625" customWidth="1"/>
    <col min="4" max="4" width="0.109375" customWidth="1"/>
    <col min="5" max="6" width="8.6640625" hidden="1" customWidth="1"/>
  </cols>
  <sheetData>
    <row r="1" spans="1:6" ht="16.5" customHeight="1" x14ac:dyDescent="0.3">
      <c r="A1" s="135" t="s">
        <v>381</v>
      </c>
      <c r="B1" s="135"/>
      <c r="C1" s="135"/>
      <c r="D1" s="135"/>
      <c r="E1" s="135"/>
      <c r="F1" s="135"/>
    </row>
    <row r="2" spans="1:6" ht="12.6" customHeight="1" x14ac:dyDescent="0.3">
      <c r="A2" s="135" t="s">
        <v>242</v>
      </c>
      <c r="B2" s="135"/>
      <c r="C2" s="135"/>
      <c r="D2" s="135" t="s">
        <v>242</v>
      </c>
      <c r="E2" s="135"/>
      <c r="F2" s="135"/>
    </row>
    <row r="3" spans="1:6" ht="15.6" x14ac:dyDescent="0.3">
      <c r="A3" s="135" t="s">
        <v>1</v>
      </c>
      <c r="B3" s="135"/>
      <c r="C3" s="135"/>
      <c r="D3" s="135" t="s">
        <v>1</v>
      </c>
      <c r="E3" s="135"/>
      <c r="F3" s="135"/>
    </row>
    <row r="4" spans="1:6" ht="15.6" customHeight="1" x14ac:dyDescent="0.3">
      <c r="A4" s="135" t="s">
        <v>305</v>
      </c>
      <c r="B4" s="135"/>
      <c r="C4" s="135"/>
      <c r="D4" s="135" t="s">
        <v>243</v>
      </c>
      <c r="E4" s="135"/>
      <c r="F4" s="135"/>
    </row>
    <row r="5" spans="1:6" ht="13.8" x14ac:dyDescent="0.25">
      <c r="B5" s="4"/>
    </row>
    <row r="6" spans="1:6" ht="36.6" customHeight="1" x14ac:dyDescent="0.3">
      <c r="B6" s="136" t="s">
        <v>272</v>
      </c>
      <c r="C6" s="136"/>
    </row>
    <row r="7" spans="1:6" ht="15.6" x14ac:dyDescent="0.3">
      <c r="B7" s="3"/>
    </row>
    <row r="8" spans="1:6" ht="18" x14ac:dyDescent="0.35">
      <c r="B8" s="3"/>
      <c r="C8" s="98" t="s">
        <v>14</v>
      </c>
    </row>
    <row r="9" spans="1:6" ht="54" x14ac:dyDescent="0.25">
      <c r="A9" s="99" t="s">
        <v>3</v>
      </c>
      <c r="B9" s="99" t="s">
        <v>2</v>
      </c>
      <c r="C9" s="99" t="s">
        <v>212</v>
      </c>
    </row>
    <row r="10" spans="1:6" ht="36" hidden="1" x14ac:dyDescent="0.35">
      <c r="A10" s="100"/>
      <c r="B10" s="101" t="s">
        <v>198</v>
      </c>
      <c r="C10" s="2" t="s">
        <v>200</v>
      </c>
    </row>
    <row r="11" spans="1:6" ht="72" hidden="1" x14ac:dyDescent="0.35">
      <c r="A11" s="100"/>
      <c r="B11" s="101" t="s">
        <v>201</v>
      </c>
      <c r="C11" s="95">
        <v>2000</v>
      </c>
    </row>
    <row r="12" spans="1:6" ht="72" hidden="1" x14ac:dyDescent="0.35">
      <c r="A12" s="100"/>
      <c r="B12" s="101" t="s">
        <v>203</v>
      </c>
      <c r="C12" s="2">
        <v>0</v>
      </c>
    </row>
    <row r="13" spans="1:6" ht="36" x14ac:dyDescent="0.35">
      <c r="A13" s="114">
        <v>1</v>
      </c>
      <c r="B13" s="18" t="s">
        <v>213</v>
      </c>
      <c r="C13" s="102">
        <v>700000</v>
      </c>
    </row>
    <row r="14" spans="1:6" ht="36" x14ac:dyDescent="0.35">
      <c r="A14" s="114">
        <v>2</v>
      </c>
      <c r="B14" s="18" t="s">
        <v>214</v>
      </c>
      <c r="C14" s="102">
        <v>208000</v>
      </c>
    </row>
    <row r="15" spans="1:6" ht="54" x14ac:dyDescent="0.35">
      <c r="A15" s="114">
        <v>3</v>
      </c>
      <c r="B15" s="18" t="s">
        <v>300</v>
      </c>
      <c r="C15" s="102">
        <v>620000</v>
      </c>
    </row>
    <row r="16" spans="1:6" ht="36" x14ac:dyDescent="0.35">
      <c r="A16" s="114">
        <v>4</v>
      </c>
      <c r="B16" s="18" t="s">
        <v>215</v>
      </c>
      <c r="C16" s="102">
        <v>60000</v>
      </c>
    </row>
    <row r="17" spans="1:3" ht="59.25" customHeight="1" x14ac:dyDescent="0.35">
      <c r="A17" s="114">
        <v>5</v>
      </c>
      <c r="B17" s="18" t="s">
        <v>216</v>
      </c>
      <c r="C17" s="102">
        <v>125400</v>
      </c>
    </row>
    <row r="18" spans="1:3" ht="36" x14ac:dyDescent="0.35">
      <c r="A18" s="114">
        <v>6</v>
      </c>
      <c r="B18" s="18" t="s">
        <v>217</v>
      </c>
      <c r="C18" s="102">
        <v>2960678.45</v>
      </c>
    </row>
    <row r="19" spans="1:3" ht="36" x14ac:dyDescent="0.35">
      <c r="A19" s="114">
        <v>7</v>
      </c>
      <c r="B19" s="18" t="s">
        <v>218</v>
      </c>
      <c r="C19" s="102">
        <v>110000</v>
      </c>
    </row>
    <row r="20" spans="1:3" ht="72" x14ac:dyDescent="0.35">
      <c r="A20" s="114">
        <v>8</v>
      </c>
      <c r="B20" s="18" t="s">
        <v>219</v>
      </c>
      <c r="C20" s="102">
        <v>13739819.07</v>
      </c>
    </row>
    <row r="21" spans="1:3" ht="36" x14ac:dyDescent="0.35">
      <c r="A21" s="114">
        <v>9</v>
      </c>
      <c r="B21" s="18" t="s">
        <v>220</v>
      </c>
      <c r="C21" s="102">
        <f>866000-620000</f>
        <v>246000</v>
      </c>
    </row>
    <row r="22" spans="1:3" ht="36" x14ac:dyDescent="0.35">
      <c r="A22" s="114">
        <v>10</v>
      </c>
      <c r="B22" s="18" t="s">
        <v>221</v>
      </c>
      <c r="C22" s="102">
        <v>3276092</v>
      </c>
    </row>
    <row r="23" spans="1:3" ht="54" x14ac:dyDescent="0.35">
      <c r="A23" s="114">
        <v>11</v>
      </c>
      <c r="B23" s="18" t="s">
        <v>179</v>
      </c>
      <c r="C23" s="102">
        <v>250000</v>
      </c>
    </row>
    <row r="24" spans="1:3" ht="36" x14ac:dyDescent="0.35">
      <c r="A24" s="114">
        <v>12</v>
      </c>
      <c r="B24" s="18" t="s">
        <v>222</v>
      </c>
      <c r="C24" s="102">
        <v>156000</v>
      </c>
    </row>
    <row r="25" spans="1:3" ht="36" x14ac:dyDescent="0.35">
      <c r="A25" s="114">
        <v>13</v>
      </c>
      <c r="B25" s="18" t="s">
        <v>223</v>
      </c>
      <c r="C25" s="102">
        <v>330000</v>
      </c>
    </row>
    <row r="26" spans="1:3" ht="41.4" customHeight="1" x14ac:dyDescent="0.35">
      <c r="A26" s="114">
        <v>14</v>
      </c>
      <c r="B26" s="18" t="s">
        <v>224</v>
      </c>
      <c r="C26" s="102">
        <v>580203.61</v>
      </c>
    </row>
    <row r="27" spans="1:3" ht="54" x14ac:dyDescent="0.35">
      <c r="A27" s="114">
        <v>15</v>
      </c>
      <c r="B27" s="103" t="s">
        <v>225</v>
      </c>
      <c r="C27" s="104">
        <f>106768.08+20000</f>
        <v>126768.08</v>
      </c>
    </row>
    <row r="28" spans="1:3" ht="18" x14ac:dyDescent="0.35">
      <c r="A28" s="105"/>
      <c r="B28" s="105" t="s">
        <v>226</v>
      </c>
      <c r="C28" s="106">
        <f>C13+C14+C16+C17+C18+C19+C21+C22+C23+C24+C25+C26+C27+C20+C15</f>
        <v>23488961.210000001</v>
      </c>
    </row>
    <row r="29" spans="1:3" ht="17.399999999999999" x14ac:dyDescent="0.3">
      <c r="B29" s="97"/>
    </row>
    <row r="30" spans="1:3" ht="17.399999999999999" x14ac:dyDescent="0.3">
      <c r="B30" s="97"/>
    </row>
    <row r="31" spans="1:3" ht="17.399999999999999" x14ac:dyDescent="0.3">
      <c r="B31" s="97"/>
    </row>
    <row r="32" spans="1:3" ht="17.399999999999999" x14ac:dyDescent="0.3">
      <c r="B32" s="97"/>
    </row>
    <row r="33" spans="2:2" ht="17.399999999999999" x14ac:dyDescent="0.3">
      <c r="B33" s="97"/>
    </row>
    <row r="34" spans="2:2" ht="17.399999999999999" x14ac:dyDescent="0.3">
      <c r="B34" s="97"/>
    </row>
    <row r="35" spans="2:2" ht="17.399999999999999" x14ac:dyDescent="0.3">
      <c r="B35" s="97"/>
    </row>
    <row r="36" spans="2:2" ht="17.399999999999999" x14ac:dyDescent="0.3">
      <c r="B36" s="97"/>
    </row>
    <row r="37" spans="2:2" ht="17.399999999999999" x14ac:dyDescent="0.3">
      <c r="B37" s="97"/>
    </row>
    <row r="38" spans="2:2" ht="17.399999999999999" x14ac:dyDescent="0.3">
      <c r="B38" s="97"/>
    </row>
    <row r="39" spans="2:2" ht="17.399999999999999" x14ac:dyDescent="0.3">
      <c r="B39" s="97"/>
    </row>
    <row r="40" spans="2:2" ht="17.399999999999999" x14ac:dyDescent="0.3">
      <c r="B40" s="97"/>
    </row>
    <row r="41" spans="2:2" ht="17.399999999999999" x14ac:dyDescent="0.3">
      <c r="B41" s="97"/>
    </row>
    <row r="42" spans="2:2" ht="17.399999999999999" x14ac:dyDescent="0.3">
      <c r="B42" s="97"/>
    </row>
    <row r="43" spans="2:2" ht="17.399999999999999" x14ac:dyDescent="0.3">
      <c r="B43" s="97"/>
    </row>
    <row r="44" spans="2:2" ht="17.399999999999999" x14ac:dyDescent="0.3">
      <c r="B44" s="97"/>
    </row>
    <row r="45" spans="2:2" ht="17.399999999999999" x14ac:dyDescent="0.3">
      <c r="B45" s="97"/>
    </row>
    <row r="46" spans="2:2" ht="17.399999999999999" x14ac:dyDescent="0.3">
      <c r="B46" s="97"/>
    </row>
    <row r="47" spans="2:2" ht="17.399999999999999" x14ac:dyDescent="0.3">
      <c r="B47" s="97"/>
    </row>
    <row r="48" spans="2:2" ht="17.399999999999999" x14ac:dyDescent="0.3">
      <c r="B48" s="97"/>
    </row>
    <row r="49" spans="2:2" ht="17.399999999999999" x14ac:dyDescent="0.3">
      <c r="B49" s="97"/>
    </row>
    <row r="50" spans="2:2" ht="17.399999999999999" x14ac:dyDescent="0.3">
      <c r="B50" s="97"/>
    </row>
    <row r="51" spans="2:2" ht="17.399999999999999" x14ac:dyDescent="0.3">
      <c r="B51" s="97"/>
    </row>
    <row r="52" spans="2:2" ht="17.399999999999999" x14ac:dyDescent="0.3">
      <c r="B52" s="97"/>
    </row>
    <row r="53" spans="2:2" ht="17.399999999999999" x14ac:dyDescent="0.3">
      <c r="B53" s="97"/>
    </row>
    <row r="54" spans="2:2" ht="17.399999999999999" x14ac:dyDescent="0.3">
      <c r="B54" s="97"/>
    </row>
    <row r="55" spans="2:2" ht="17.399999999999999" x14ac:dyDescent="0.3">
      <c r="B55" s="97"/>
    </row>
    <row r="56" spans="2:2" ht="17.399999999999999" x14ac:dyDescent="0.3">
      <c r="B56" s="97"/>
    </row>
    <row r="57" spans="2:2" ht="17.399999999999999" x14ac:dyDescent="0.3">
      <c r="B57" s="97"/>
    </row>
    <row r="58" spans="2:2" ht="17.399999999999999" x14ac:dyDescent="0.3">
      <c r="B58" s="97"/>
    </row>
    <row r="59" spans="2:2" ht="17.399999999999999" x14ac:dyDescent="0.3">
      <c r="B59" s="97"/>
    </row>
    <row r="60" spans="2:2" ht="17.399999999999999" x14ac:dyDescent="0.3">
      <c r="B60" s="97"/>
    </row>
    <row r="61" spans="2:2" ht="17.399999999999999" x14ac:dyDescent="0.3">
      <c r="B61" s="97"/>
    </row>
    <row r="62" spans="2:2" ht="17.399999999999999" x14ac:dyDescent="0.3">
      <c r="B62" s="97"/>
    </row>
    <row r="63" spans="2:2" ht="17.399999999999999" x14ac:dyDescent="0.3">
      <c r="B63" s="97"/>
    </row>
    <row r="64" spans="2:2" ht="17.399999999999999" x14ac:dyDescent="0.3">
      <c r="B64" s="97"/>
    </row>
    <row r="65" spans="2:2" ht="17.399999999999999" x14ac:dyDescent="0.3">
      <c r="B65" s="97"/>
    </row>
    <row r="66" spans="2:2" ht="17.399999999999999" x14ac:dyDescent="0.3">
      <c r="B66" s="97"/>
    </row>
    <row r="67" spans="2:2" ht="17.399999999999999" x14ac:dyDescent="0.3">
      <c r="B67" s="97"/>
    </row>
    <row r="68" spans="2:2" ht="17.399999999999999" x14ac:dyDescent="0.3">
      <c r="B68" s="97"/>
    </row>
    <row r="69" spans="2:2" ht="17.399999999999999" x14ac:dyDescent="0.3">
      <c r="B69" s="97"/>
    </row>
    <row r="70" spans="2:2" ht="17.399999999999999" x14ac:dyDescent="0.3">
      <c r="B70" s="97"/>
    </row>
    <row r="71" spans="2:2" ht="17.399999999999999" x14ac:dyDescent="0.3">
      <c r="B71" s="97"/>
    </row>
    <row r="72" spans="2:2" ht="17.399999999999999" x14ac:dyDescent="0.3">
      <c r="B72" s="97"/>
    </row>
    <row r="73" spans="2:2" ht="17.399999999999999" x14ac:dyDescent="0.3">
      <c r="B73" s="97"/>
    </row>
    <row r="74" spans="2:2" ht="17.399999999999999" x14ac:dyDescent="0.3">
      <c r="B74" s="97"/>
    </row>
    <row r="75" spans="2:2" ht="17.399999999999999" x14ac:dyDescent="0.3">
      <c r="B75" s="97"/>
    </row>
    <row r="76" spans="2:2" ht="17.399999999999999" x14ac:dyDescent="0.3">
      <c r="B76" s="97"/>
    </row>
    <row r="77" spans="2:2" ht="17.399999999999999" x14ac:dyDescent="0.3">
      <c r="B77" s="97"/>
    </row>
    <row r="78" spans="2:2" ht="17.399999999999999" x14ac:dyDescent="0.3">
      <c r="B78" s="97"/>
    </row>
    <row r="79" spans="2:2" ht="17.399999999999999" x14ac:dyDescent="0.3">
      <c r="B79" s="97"/>
    </row>
    <row r="80" spans="2:2" ht="17.399999999999999" x14ac:dyDescent="0.3">
      <c r="B80" s="97"/>
    </row>
    <row r="81" spans="2:2" ht="17.399999999999999" x14ac:dyDescent="0.3">
      <c r="B81" s="97"/>
    </row>
    <row r="82" spans="2:2" ht="17.399999999999999" x14ac:dyDescent="0.3">
      <c r="B82" s="97"/>
    </row>
    <row r="83" spans="2:2" ht="17.399999999999999" x14ac:dyDescent="0.3">
      <c r="B83" s="97"/>
    </row>
    <row r="84" spans="2:2" ht="17.399999999999999" x14ac:dyDescent="0.3">
      <c r="B84" s="97"/>
    </row>
    <row r="85" spans="2:2" ht="17.399999999999999" x14ac:dyDescent="0.3">
      <c r="B85" s="97"/>
    </row>
    <row r="86" spans="2:2" ht="17.399999999999999" x14ac:dyDescent="0.3">
      <c r="B86" s="97"/>
    </row>
  </sheetData>
  <sheetProtection selectLockedCells="1" selectUnlockedCells="1"/>
  <mergeCells count="8">
    <mergeCell ref="B6:C6"/>
    <mergeCell ref="A1:F1"/>
    <mergeCell ref="A4:C4"/>
    <mergeCell ref="D4:F4"/>
    <mergeCell ref="A2:C2"/>
    <mergeCell ref="D2:F2"/>
    <mergeCell ref="A3:C3"/>
    <mergeCell ref="D3:F3"/>
  </mergeCells>
  <pageMargins left="0.9055118110236221" right="0.27559055118110237" top="0.36" bottom="0.31496062992125984" header="0.27" footer="0.19685039370078741"/>
  <pageSetup paperSize="9" scale="85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zoomScale="80" zoomScaleNormal="80" workbookViewId="0">
      <selection activeCell="P13" sqref="P13"/>
    </sheetView>
  </sheetViews>
  <sheetFormatPr defaultRowHeight="13.2" x14ac:dyDescent="0.25"/>
  <cols>
    <col min="1" max="1" width="31.21875" customWidth="1"/>
    <col min="2" max="2" width="38.109375" customWidth="1"/>
    <col min="3" max="3" width="19.109375" customWidth="1"/>
  </cols>
  <sheetData>
    <row r="1" spans="1:6" ht="15.6" x14ac:dyDescent="0.3">
      <c r="A1" s="135" t="s">
        <v>382</v>
      </c>
      <c r="B1" s="135"/>
      <c r="C1" s="135"/>
      <c r="D1" s="107"/>
      <c r="E1" s="107"/>
      <c r="F1" s="107"/>
    </row>
    <row r="2" spans="1:6" ht="15.6" x14ac:dyDescent="0.3">
      <c r="A2" s="135" t="s">
        <v>242</v>
      </c>
      <c r="B2" s="135"/>
      <c r="C2" s="135"/>
      <c r="D2" s="135"/>
      <c r="E2" s="135"/>
      <c r="F2" s="135"/>
    </row>
    <row r="3" spans="1:6" ht="15.6" x14ac:dyDescent="0.3">
      <c r="A3" s="135" t="s">
        <v>1</v>
      </c>
      <c r="B3" s="135"/>
      <c r="C3" s="135"/>
      <c r="D3" s="135"/>
      <c r="E3" s="135"/>
      <c r="F3" s="135"/>
    </row>
    <row r="4" spans="1:6" ht="15.6" x14ac:dyDescent="0.3">
      <c r="A4" s="135" t="s">
        <v>305</v>
      </c>
      <c r="B4" s="135"/>
      <c r="C4" s="135"/>
      <c r="D4" s="135"/>
      <c r="E4" s="135"/>
      <c r="F4" s="135"/>
    </row>
    <row r="5" spans="1:6" ht="15.6" x14ac:dyDescent="0.3">
      <c r="A5" s="112"/>
      <c r="B5" s="112"/>
      <c r="C5" s="112"/>
      <c r="D5" s="112"/>
      <c r="E5" s="112"/>
      <c r="F5" s="112"/>
    </row>
    <row r="6" spans="1:6" ht="41.4" customHeight="1" x14ac:dyDescent="0.3">
      <c r="A6" s="136" t="s">
        <v>237</v>
      </c>
      <c r="B6" s="187"/>
      <c r="C6" s="187"/>
    </row>
    <row r="8" spans="1:6" x14ac:dyDescent="0.25">
      <c r="A8" s="137" t="s">
        <v>15</v>
      </c>
      <c r="B8" s="137" t="s">
        <v>4</v>
      </c>
      <c r="C8" s="137" t="s">
        <v>233</v>
      </c>
    </row>
    <row r="9" spans="1:6" ht="29.4" customHeight="1" x14ac:dyDescent="0.25">
      <c r="A9" s="137"/>
      <c r="B9" s="137"/>
      <c r="C9" s="137"/>
    </row>
    <row r="10" spans="1:6" ht="56.4" customHeight="1" x14ac:dyDescent="0.35">
      <c r="A10" s="28" t="s">
        <v>56</v>
      </c>
      <c r="B10" s="28" t="s">
        <v>57</v>
      </c>
      <c r="C10" s="29">
        <v>6272000</v>
      </c>
    </row>
    <row r="11" spans="1:6" ht="56.4" customHeight="1" x14ac:dyDescent="0.35">
      <c r="A11" s="28" t="s">
        <v>290</v>
      </c>
      <c r="B11" s="28" t="s">
        <v>291</v>
      </c>
      <c r="C11" s="29">
        <v>178908</v>
      </c>
    </row>
    <row r="12" spans="1:6" ht="172.8" customHeight="1" x14ac:dyDescent="0.35">
      <c r="A12" s="15" t="s">
        <v>7</v>
      </c>
      <c r="B12" s="15" t="s">
        <v>8</v>
      </c>
      <c r="C12" s="16">
        <v>289234</v>
      </c>
    </row>
    <row r="13" spans="1:6" ht="99.6" customHeight="1" x14ac:dyDescent="0.35">
      <c r="A13" s="15" t="s">
        <v>302</v>
      </c>
      <c r="B13" s="15" t="s">
        <v>301</v>
      </c>
      <c r="C13" s="16">
        <v>222387.61</v>
      </c>
    </row>
    <row r="14" spans="1:6" ht="234" x14ac:dyDescent="0.35">
      <c r="A14" s="28" t="s">
        <v>281</v>
      </c>
      <c r="B14" s="28" t="s">
        <v>279</v>
      </c>
      <c r="C14" s="16">
        <v>12490744.5</v>
      </c>
    </row>
    <row r="15" spans="1:6" ht="162" x14ac:dyDescent="0.35">
      <c r="A15" s="22" t="s">
        <v>282</v>
      </c>
      <c r="B15" s="22" t="s">
        <v>280</v>
      </c>
      <c r="C15" s="125">
        <v>729074.57</v>
      </c>
    </row>
    <row r="16" spans="1:6" ht="198" x14ac:dyDescent="0.35">
      <c r="A16" s="22" t="s">
        <v>303</v>
      </c>
      <c r="B16" s="22" t="s">
        <v>304</v>
      </c>
      <c r="C16" s="125">
        <v>1471148</v>
      </c>
    </row>
    <row r="17" spans="1:3" ht="90" x14ac:dyDescent="0.35">
      <c r="A17" s="126" t="s">
        <v>11</v>
      </c>
      <c r="B17" s="127" t="s">
        <v>58</v>
      </c>
      <c r="C17" s="16">
        <v>179710</v>
      </c>
    </row>
    <row r="18" spans="1:3" ht="36" x14ac:dyDescent="0.35">
      <c r="A18" s="22" t="s">
        <v>9</v>
      </c>
      <c r="B18" s="118" t="s">
        <v>10</v>
      </c>
      <c r="C18" s="30">
        <v>831000</v>
      </c>
    </row>
    <row r="19" spans="1:3" ht="162" x14ac:dyDescent="0.35">
      <c r="A19" s="22" t="s">
        <v>12</v>
      </c>
      <c r="B19" s="28" t="s">
        <v>13</v>
      </c>
      <c r="C19" s="30">
        <v>155509.96</v>
      </c>
    </row>
    <row r="20" spans="1:3" ht="17.399999999999999" x14ac:dyDescent="0.3">
      <c r="A20" s="138" t="s">
        <v>59</v>
      </c>
      <c r="B20" s="138"/>
      <c r="C20" s="31">
        <f>C10+C11+C12+C13+C14+C15+C16+C17+C18+C19</f>
        <v>22819716.640000001</v>
      </c>
    </row>
  </sheetData>
  <mergeCells count="12">
    <mergeCell ref="A20:B20"/>
    <mergeCell ref="A1:C1"/>
    <mergeCell ref="A2:C2"/>
    <mergeCell ref="A3:C3"/>
    <mergeCell ref="A8:A9"/>
    <mergeCell ref="B8:B9"/>
    <mergeCell ref="C8:C9"/>
    <mergeCell ref="D2:F2"/>
    <mergeCell ref="D3:F3"/>
    <mergeCell ref="A4:C4"/>
    <mergeCell ref="D4:F4"/>
    <mergeCell ref="A6:C6"/>
  </mergeCells>
  <pageMargins left="1.21" right="0.36" top="0.31496062992125984" bottom="0.51" header="0.17" footer="0.31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прил.1 Перечень главн.адм.дох.</vt:lpstr>
      <vt:lpstr>Прил.2 Доходы бюджета</vt:lpstr>
      <vt:lpstr>Прил.3 Расходы бюджета</vt:lpstr>
      <vt:lpstr>Прил. 4 Расходы бюджета</vt:lpstr>
      <vt:lpstr>Прил.5 Распред. бюдж. ассигн.</vt:lpstr>
      <vt:lpstr>Прил.6 Ведомственная</vt:lpstr>
      <vt:lpstr>Прил.7 Источники</vt:lpstr>
      <vt:lpstr>Прил.8 Программы</vt:lpstr>
      <vt:lpstr>Приложение 9 МБТ из субъектов</vt:lpstr>
      <vt:lpstr>'Прил. 4 Расходы бюджета'!Область_печати</vt:lpstr>
      <vt:lpstr>'Прил.2 Доходы бюджета'!Область_печати</vt:lpstr>
      <vt:lpstr>'Прил.3 Расходы бюджета'!Область_печати</vt:lpstr>
      <vt:lpstr>'Прил.6 Ведомственная'!Область_печати</vt:lpstr>
      <vt:lpstr>'Прил.8 Программы'!Область_печати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Admin</cp:lastModifiedBy>
  <cp:lastPrinted>2016-03-11T06:19:57Z</cp:lastPrinted>
  <dcterms:created xsi:type="dcterms:W3CDTF">2015-11-18T06:59:18Z</dcterms:created>
  <dcterms:modified xsi:type="dcterms:W3CDTF">2016-06-20T06:48:28Z</dcterms:modified>
</cp:coreProperties>
</file>